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5480" windowHeight="9780" activeTab="0"/>
  </bookViews>
  <sheets>
    <sheet name="Ky3 - 2010_2011" sheetId="1" r:id="rId1"/>
    <sheet name="ca nam " sheetId="2" r:id="rId2"/>
    <sheet name="ky 4 - năm học 2010 -2011" sheetId="3" r:id="rId3"/>
  </sheets>
  <definedNames/>
  <calcPr fullCalcOnLoad="1"/>
</workbook>
</file>

<file path=xl/sharedStrings.xml><?xml version="1.0" encoding="utf-8"?>
<sst xmlns="http://schemas.openxmlformats.org/spreadsheetml/2006/main" count="293" uniqueCount="73">
  <si>
    <t>Tæng kÕt</t>
  </si>
  <si>
    <t>Häc lùc</t>
  </si>
  <si>
    <t>H¹nh kiÓm</t>
  </si>
  <si>
    <t>Kỳ III</t>
  </si>
  <si>
    <t>Anh</t>
  </si>
  <si>
    <t>Tâm lí</t>
  </si>
  <si>
    <t>Tổng quan</t>
  </si>
  <si>
    <t>Cơ sở văn hoá</t>
  </si>
  <si>
    <t>Luật</t>
  </si>
  <si>
    <t>Kinh tế</t>
  </si>
  <si>
    <t>Dân tộc</t>
  </si>
  <si>
    <t>Đường lối</t>
  </si>
  <si>
    <t>Anh văn</t>
  </si>
  <si>
    <t xml:space="preserve">Trần Mai </t>
  </si>
  <si>
    <t>Trần Thị</t>
  </si>
  <si>
    <t>Đào</t>
  </si>
  <si>
    <t>Lê Thị</t>
  </si>
  <si>
    <t>Dung</t>
  </si>
  <si>
    <t>Vũ Việt</t>
  </si>
  <si>
    <t>Dũng</t>
  </si>
  <si>
    <t>Nguyễn Thị</t>
  </si>
  <si>
    <t>Hiền</t>
  </si>
  <si>
    <t xml:space="preserve">Lê Thị Thu </t>
  </si>
  <si>
    <t>Bùi Đức</t>
  </si>
  <si>
    <t>Long</t>
  </si>
  <si>
    <t xml:space="preserve">Lê Hồng </t>
  </si>
  <si>
    <t>Phong</t>
  </si>
  <si>
    <t xml:space="preserve">Nguyễn Mạnh </t>
  </si>
  <si>
    <t>Tài</t>
  </si>
  <si>
    <t xml:space="preserve">Lê Thị </t>
  </si>
  <si>
    <t>Thuý</t>
  </si>
  <si>
    <t xml:space="preserve">Hoàng Kim </t>
  </si>
  <si>
    <t>Tiến</t>
  </si>
  <si>
    <t>Yến</t>
  </si>
  <si>
    <t>TB</t>
  </si>
  <si>
    <t>Khá</t>
  </si>
  <si>
    <t>Giỏi</t>
  </si>
  <si>
    <t>STT</t>
  </si>
  <si>
    <t>Địa lí tài nguyên du lịch</t>
  </si>
  <si>
    <t>Nghiệp vụ lữ hành</t>
  </si>
  <si>
    <t>Nghiệp vụ hướng dẫn du lịch</t>
  </si>
  <si>
    <t>Xác suất thống kê</t>
  </si>
  <si>
    <t>Văn học Việt Nam</t>
  </si>
  <si>
    <t>Anh văn du lich 2</t>
  </si>
  <si>
    <t xml:space="preserve">Nhập môn Việt Nam học </t>
  </si>
  <si>
    <t>Nhập môn Việt Nam học</t>
  </si>
  <si>
    <t>Tốt</t>
  </si>
  <si>
    <t>Nguyễn Thị Cúc</t>
  </si>
  <si>
    <t>Xuất sắc</t>
  </si>
  <si>
    <t>Y</t>
  </si>
  <si>
    <t>K</t>
  </si>
  <si>
    <t>G</t>
  </si>
  <si>
    <t>T</t>
  </si>
  <si>
    <t>XS</t>
  </si>
  <si>
    <t>Cả năm</t>
  </si>
  <si>
    <t>Kỳ IV</t>
  </si>
  <si>
    <t>Nguyễn Thị  Cúc</t>
  </si>
  <si>
    <t>BẢNG ĐIỂM TỔNG KẾT KỲ 3 NĂM HỌC 2010 - 2011 LỚP VIỆT NAM HỌC K4</t>
  </si>
  <si>
    <t>Thang điểm 10</t>
  </si>
  <si>
    <t>Thang điểm 4</t>
  </si>
  <si>
    <t>Trung tâm Đào tạo</t>
  </si>
  <si>
    <t>Giáo viên chủ nhiệm</t>
  </si>
  <si>
    <t>Tổng kết</t>
  </si>
  <si>
    <t>Học lực</t>
  </si>
  <si>
    <t>Hạnh kiểm</t>
  </si>
  <si>
    <t>Ghi chú</t>
  </si>
  <si>
    <t>Yếu</t>
  </si>
  <si>
    <t>TB Khá</t>
  </si>
  <si>
    <t>Họ và tên</t>
  </si>
  <si>
    <t>Tổng kết kỳ 3</t>
  </si>
  <si>
    <t>Tổng kết kỳ 4</t>
  </si>
  <si>
    <t>BẢNG ĐIỂM TỔNG KẾT NĂM HỌC 2010 - 2011 LỚP VIỆT NAM HỌC K4</t>
  </si>
  <si>
    <t>BẢNG ĐIỂM TỔNG KẾT KỲ 4 NĂM HỌC 2010 - 2011 LỚP VIỆT NAM HỌC K4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</si>
</sst>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.VnTime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.VnTime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.VnTimeH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tted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 quotePrefix="1">
      <alignment horizontal="center"/>
    </xf>
    <xf numFmtId="0" fontId="9" fillId="0" borderId="11" xfId="0" applyFont="1" applyBorder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 quotePrefix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6" xfId="0" applyFont="1" applyBorder="1" applyAlignment="1" quotePrefix="1">
      <alignment/>
    </xf>
    <xf numFmtId="164" fontId="3" fillId="0" borderId="16" xfId="0" applyNumberFormat="1" applyFont="1" applyBorder="1" applyAlignment="1" quotePrefix="1">
      <alignment horizontal="center"/>
    </xf>
    <xf numFmtId="0" fontId="15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7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2" xfId="0" applyFont="1" applyBorder="1" applyAlignment="1">
      <alignment vertical="center" textRotation="90"/>
    </xf>
    <xf numFmtId="0" fontId="8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/>
    </xf>
    <xf numFmtId="0" fontId="15" fillId="0" borderId="18" xfId="0" applyFont="1" applyBorder="1" applyAlignment="1">
      <alignment/>
    </xf>
    <xf numFmtId="164" fontId="3" fillId="0" borderId="18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6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6" fillId="0" borderId="12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/>
    </xf>
    <xf numFmtId="164" fontId="19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164" fontId="19" fillId="0" borderId="16" xfId="0" applyNumberFormat="1" applyFont="1" applyBorder="1" applyAlignment="1" quotePrefix="1">
      <alignment horizontal="center"/>
    </xf>
    <xf numFmtId="164" fontId="19" fillId="0" borderId="11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9" fillId="0" borderId="11" xfId="0" applyNumberFormat="1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19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164" fontId="19" fillId="0" borderId="13" xfId="0" applyNumberFormat="1" applyFont="1" applyBorder="1" applyAlignment="1" quotePrefix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64" fontId="21" fillId="0" borderId="20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1" fillId="0" borderId="18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0" fontId="13" fillId="0" borderId="2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9" fillId="0" borderId="23" xfId="0" applyFont="1" applyBorder="1" applyAlignment="1" quotePrefix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/>
    </xf>
    <xf numFmtId="164" fontId="19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center" textRotation="90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164" fontId="19" fillId="0" borderId="18" xfId="0" applyNumberFormat="1" applyFont="1" applyBorder="1" applyAlignment="1" quotePrefix="1">
      <alignment horizontal="center"/>
    </xf>
    <xf numFmtId="164" fontId="19" fillId="0" borderId="18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3" xfId="0" applyNumberFormat="1" applyFont="1" applyBorder="1" applyAlignment="1" quotePrefix="1">
      <alignment horizontal="center"/>
    </xf>
    <xf numFmtId="164" fontId="19" fillId="0" borderId="23" xfId="0" applyNumberFormat="1" applyFont="1" applyBorder="1" applyAlignment="1">
      <alignment/>
    </xf>
    <xf numFmtId="0" fontId="22" fillId="0" borderId="24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6" fillId="0" borderId="25" xfId="0" applyFont="1" applyBorder="1" applyAlignment="1">
      <alignment wrapText="1"/>
    </xf>
    <xf numFmtId="0" fontId="21" fillId="0" borderId="23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0" borderId="26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21" fillId="0" borderId="27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textRotation="90"/>
    </xf>
    <xf numFmtId="0" fontId="23" fillId="0" borderId="3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23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X10" sqref="X10"/>
    </sheetView>
  </sheetViews>
  <sheetFormatPr defaultColWidth="5.00390625" defaultRowHeight="15"/>
  <cols>
    <col min="1" max="1" width="4.8515625" style="24" customWidth="1"/>
    <col min="2" max="2" width="11.7109375" style="1" customWidth="1"/>
    <col min="3" max="3" width="6.00390625" style="1" customWidth="1"/>
    <col min="4" max="4" width="4.421875" style="1" customWidth="1"/>
    <col min="5" max="7" width="4.57421875" style="1" customWidth="1"/>
    <col min="8" max="8" width="3.7109375" style="1" customWidth="1"/>
    <col min="9" max="11" width="4.57421875" style="1" customWidth="1"/>
    <col min="12" max="12" width="4.8515625" style="1" customWidth="1"/>
    <col min="13" max="13" width="7.00390625" style="1" customWidth="1"/>
    <col min="14" max="14" width="7.421875" style="1" customWidth="1"/>
    <col min="15" max="18" width="4.140625" style="1" customWidth="1"/>
    <col min="19" max="19" width="3.57421875" style="1" customWidth="1"/>
    <col min="20" max="20" width="4.00390625" style="1" customWidth="1"/>
    <col min="21" max="22" width="4.140625" style="1" customWidth="1"/>
    <col min="23" max="23" width="4.57421875" style="1" customWidth="1"/>
    <col min="24" max="24" width="4.8515625" style="1" customWidth="1"/>
    <col min="25" max="25" width="7.421875" style="1" customWidth="1"/>
    <col min="26" max="26" width="5.140625" style="1" customWidth="1"/>
    <col min="27" max="230" width="9.140625" style="1" customWidth="1"/>
    <col min="231" max="231" width="5.140625" style="1" customWidth="1"/>
    <col min="232" max="232" width="17.8515625" style="1" customWidth="1"/>
    <col min="233" max="233" width="6.28125" style="1" customWidth="1"/>
    <col min="234" max="241" width="5.57421875" style="1" customWidth="1"/>
    <col min="242" max="242" width="5.8515625" style="1" customWidth="1"/>
    <col min="243" max="243" width="8.57421875" style="1" customWidth="1"/>
    <col min="244" max="244" width="5.28125" style="1" customWidth="1"/>
    <col min="245" max="251" width="4.140625" style="1" customWidth="1"/>
    <col min="252" max="16384" width="5.00390625" style="1" customWidth="1"/>
  </cols>
  <sheetData>
    <row r="1" spans="1:26" ht="30" customHeight="1">
      <c r="A1" s="132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2:26" ht="20.25">
      <c r="B2" s="10"/>
      <c r="C2" s="10"/>
      <c r="D2" s="147" t="s">
        <v>58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 t="s">
        <v>59</v>
      </c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>
      <c r="A3" s="35"/>
      <c r="B3" s="2"/>
      <c r="C3" s="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6.5">
      <c r="A4" s="138" t="s">
        <v>37</v>
      </c>
      <c r="B4" s="134" t="s">
        <v>68</v>
      </c>
      <c r="C4" s="135"/>
      <c r="D4" s="140" t="s">
        <v>3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 t="s">
        <v>3</v>
      </c>
      <c r="P4" s="142"/>
      <c r="Q4" s="142"/>
      <c r="R4" s="142"/>
      <c r="S4" s="142"/>
      <c r="T4" s="142"/>
      <c r="U4" s="142"/>
      <c r="V4" s="142"/>
      <c r="W4" s="142"/>
      <c r="X4" s="142"/>
      <c r="Y4" s="143"/>
      <c r="Z4" s="145" t="s">
        <v>65</v>
      </c>
    </row>
    <row r="5" spans="1:26" ht="78.75" customHeight="1">
      <c r="A5" s="139"/>
      <c r="B5" s="136"/>
      <c r="C5" s="137"/>
      <c r="D5" s="61" t="s">
        <v>5</v>
      </c>
      <c r="E5" s="61" t="s">
        <v>6</v>
      </c>
      <c r="F5" s="61" t="s">
        <v>7</v>
      </c>
      <c r="G5" s="61" t="s">
        <v>8</v>
      </c>
      <c r="H5" s="61" t="s">
        <v>9</v>
      </c>
      <c r="I5" s="61" t="s">
        <v>10</v>
      </c>
      <c r="J5" s="61" t="s">
        <v>11</v>
      </c>
      <c r="K5" s="61" t="s">
        <v>12</v>
      </c>
      <c r="L5" s="62" t="s">
        <v>62</v>
      </c>
      <c r="M5" s="62" t="s">
        <v>63</v>
      </c>
      <c r="N5" s="63" t="s">
        <v>64</v>
      </c>
      <c r="O5" s="61" t="s">
        <v>5</v>
      </c>
      <c r="P5" s="61" t="s">
        <v>6</v>
      </c>
      <c r="Q5" s="61" t="s">
        <v>7</v>
      </c>
      <c r="R5" s="61" t="s">
        <v>8</v>
      </c>
      <c r="S5" s="61" t="s">
        <v>9</v>
      </c>
      <c r="T5" s="61" t="s">
        <v>10</v>
      </c>
      <c r="U5" s="61" t="s">
        <v>11</v>
      </c>
      <c r="V5" s="61" t="s">
        <v>12</v>
      </c>
      <c r="W5" s="62" t="s">
        <v>62</v>
      </c>
      <c r="X5" s="62" t="s">
        <v>63</v>
      </c>
      <c r="Y5" s="63" t="s">
        <v>64</v>
      </c>
      <c r="Z5" s="146"/>
    </row>
    <row r="6" spans="1:26" ht="15" customHeight="1">
      <c r="A6" s="139"/>
      <c r="B6" s="116"/>
      <c r="C6" s="117"/>
      <c r="D6" s="100">
        <v>2</v>
      </c>
      <c r="E6" s="100">
        <v>2</v>
      </c>
      <c r="F6" s="100">
        <v>3</v>
      </c>
      <c r="G6" s="100">
        <v>2</v>
      </c>
      <c r="H6" s="100">
        <v>2</v>
      </c>
      <c r="I6" s="100">
        <v>2</v>
      </c>
      <c r="J6" s="100">
        <v>3</v>
      </c>
      <c r="K6" s="100">
        <v>5</v>
      </c>
      <c r="L6" s="101">
        <f>SUM(D6:K6)</f>
        <v>21</v>
      </c>
      <c r="M6" s="99"/>
      <c r="N6" s="102"/>
      <c r="O6" s="100">
        <v>2</v>
      </c>
      <c r="P6" s="100">
        <v>2</v>
      </c>
      <c r="Q6" s="100">
        <v>3</v>
      </c>
      <c r="R6" s="100">
        <v>2</v>
      </c>
      <c r="S6" s="100">
        <v>2</v>
      </c>
      <c r="T6" s="100">
        <v>2</v>
      </c>
      <c r="U6" s="100">
        <v>3</v>
      </c>
      <c r="V6" s="100">
        <v>5</v>
      </c>
      <c r="W6" s="101">
        <f>SUM(O6:V6)</f>
        <v>21</v>
      </c>
      <c r="X6" s="103"/>
      <c r="Y6" s="103"/>
      <c r="Z6" s="103"/>
    </row>
    <row r="7" spans="1:26" s="84" customFormat="1" ht="14.25" customHeight="1">
      <c r="A7" s="104">
        <v>1</v>
      </c>
      <c r="B7" s="41" t="s">
        <v>13</v>
      </c>
      <c r="C7" s="41" t="s">
        <v>4</v>
      </c>
      <c r="D7" s="105">
        <v>5</v>
      </c>
      <c r="E7" s="105">
        <v>5</v>
      </c>
      <c r="F7" s="105">
        <v>4</v>
      </c>
      <c r="G7" s="105">
        <v>7</v>
      </c>
      <c r="H7" s="106">
        <v>1.9</v>
      </c>
      <c r="I7" s="105">
        <v>5.3</v>
      </c>
      <c r="J7" s="105">
        <v>6.8</v>
      </c>
      <c r="K7" s="106">
        <v>0.7</v>
      </c>
      <c r="L7" s="107">
        <f>ROUND((D7*$D$6+E7*$E$6+F7*$F$6+G7*$G$6+H7*$H$6+I7*$I$6+J7*$J$6+K7*$K$6)/$L$6,1)</f>
        <v>4</v>
      </c>
      <c r="M7" s="108" t="s">
        <v>66</v>
      </c>
      <c r="N7" s="108" t="s">
        <v>34</v>
      </c>
      <c r="O7" s="109" t="str">
        <f aca="true" t="shared" si="0" ref="O7:V7">IF(D7&gt;=9.5,"4,5",IF(D7&gt;=8.5,"4",IF(D7&gt;=8,"3,5",IF(D7&gt;=7,"3",IF(D7&gt;=6.5,"2,5",IF(D7&gt;=5.5,"2",IF(D7&gt;=5,"1,5",IF(D7&gt;=4,"1","0"))))))))</f>
        <v>1,5</v>
      </c>
      <c r="P7" s="109" t="str">
        <f t="shared" si="0"/>
        <v>1,5</v>
      </c>
      <c r="Q7" s="109" t="str">
        <f t="shared" si="0"/>
        <v>1</v>
      </c>
      <c r="R7" s="109" t="str">
        <f t="shared" si="0"/>
        <v>3</v>
      </c>
      <c r="S7" s="109" t="str">
        <f t="shared" si="0"/>
        <v>0</v>
      </c>
      <c r="T7" s="109" t="str">
        <f t="shared" si="0"/>
        <v>1,5</v>
      </c>
      <c r="U7" s="109" t="str">
        <f t="shared" si="0"/>
        <v>2,5</v>
      </c>
      <c r="V7" s="109" t="str">
        <f t="shared" si="0"/>
        <v>0</v>
      </c>
      <c r="W7" s="107" t="e">
        <f>(O7*$O$6+P7*$P$6+Q7*$Q$6+R7*$R$6+S7*$S$6+T7*$T$6+U7*$U$6+V7*$V$6)/$W$6</f>
        <v>#VALUE!</v>
      </c>
      <c r="X7" s="108" t="e">
        <f>IF(W7&gt;=3.6,"XuÊt s¾c",IF(W7&gt;=3.2,"Giái",IF(W7&gt;=2.5,"Kh¸",IF(W7&gt;=2,"TB",IF(W7&gt;=1,"Yếu","Kém")))))</f>
        <v>#VALUE!</v>
      </c>
      <c r="Y7" s="108" t="s">
        <v>34</v>
      </c>
      <c r="Z7" s="110"/>
    </row>
    <row r="8" spans="1:26" ht="14.25" customHeight="1">
      <c r="A8" s="69">
        <v>2</v>
      </c>
      <c r="B8" s="57" t="s">
        <v>14</v>
      </c>
      <c r="C8" s="58" t="s">
        <v>15</v>
      </c>
      <c r="D8" s="64">
        <v>7.5</v>
      </c>
      <c r="E8" s="64">
        <v>6.4</v>
      </c>
      <c r="F8" s="64">
        <v>6.5</v>
      </c>
      <c r="G8" s="64">
        <v>7.2</v>
      </c>
      <c r="H8" s="64">
        <v>7.2</v>
      </c>
      <c r="I8" s="64">
        <v>7.9</v>
      </c>
      <c r="J8" s="64">
        <v>7.1</v>
      </c>
      <c r="K8" s="64">
        <v>6.7</v>
      </c>
      <c r="L8" s="78">
        <f aca="true" t="shared" si="1" ref="L8:L18">ROUND((D8*$D$6+E8*$E$6+F8*$F$6+G8*$G$6+H8*$H$6+I8*$I$6+J8*$J$6+K8*$K$6)/$L$6,1)</f>
        <v>7</v>
      </c>
      <c r="M8" s="66" t="s">
        <v>35</v>
      </c>
      <c r="N8" s="66" t="s">
        <v>35</v>
      </c>
      <c r="O8" s="67" t="str">
        <f aca="true" t="shared" si="2" ref="O8:O18">IF(D8&gt;=9.5,"4,5",IF(D8&gt;=8.5,"4",IF(D8&gt;=8,"3,5",IF(D8&gt;=7,"3",IF(D8&gt;=6.5,"2,5",IF(D8&gt;=5.5,"2",IF(D8&gt;=5,"1,5",IF(D8&gt;=4,"1","0"))))))))</f>
        <v>3</v>
      </c>
      <c r="P8" s="67" t="str">
        <f aca="true" t="shared" si="3" ref="P8:P18">IF(E8&gt;=9.5,"4,5",IF(E8&gt;=8.5,"4",IF(E8&gt;=8,"3,5",IF(E8&gt;=7,"3",IF(E8&gt;=6.5,"2,5",IF(E8&gt;=5.5,"2",IF(E8&gt;=5,"1,5",IF(E8&gt;=4,"1","0"))))))))</f>
        <v>2</v>
      </c>
      <c r="Q8" s="67" t="str">
        <f aca="true" t="shared" si="4" ref="Q8:Q18">IF(F8&gt;=9.5,"4,5",IF(F8&gt;=8.5,"4",IF(F8&gt;=8,"3,5",IF(F8&gt;=7,"3",IF(F8&gt;=6.5,"2,5",IF(F8&gt;=5.5,"2",IF(F8&gt;=5,"1,5",IF(F8&gt;=4,"1","0"))))))))</f>
        <v>2,5</v>
      </c>
      <c r="R8" s="67" t="str">
        <f aca="true" t="shared" si="5" ref="R8:R18">IF(G8&gt;=9.5,"4,5",IF(G8&gt;=8.5,"4",IF(G8&gt;=8,"3,5",IF(G8&gt;=7,"3",IF(G8&gt;=6.5,"2,5",IF(G8&gt;=5.5,"2",IF(G8&gt;=5,"1,5",IF(G8&gt;=4,"1","0"))))))))</f>
        <v>3</v>
      </c>
      <c r="S8" s="67" t="str">
        <f aca="true" t="shared" si="6" ref="S8:S18">IF(H8&gt;=9.5,"4,5",IF(H8&gt;=8.5,"4",IF(H8&gt;=8,"3,5",IF(H8&gt;=7,"3",IF(H8&gt;=6.5,"2,5",IF(H8&gt;=5.5,"2",IF(H8&gt;=5,"1,5",IF(H8&gt;=4,"1","0"))))))))</f>
        <v>3</v>
      </c>
      <c r="T8" s="67" t="str">
        <f aca="true" t="shared" si="7" ref="T8:T18">IF(I8&gt;=9.5,"4,5",IF(I8&gt;=8.5,"4",IF(I8&gt;=8,"3,5",IF(I8&gt;=7,"3",IF(I8&gt;=6.5,"2,5",IF(I8&gt;=5.5,"2",IF(I8&gt;=5,"1,5",IF(I8&gt;=4,"1","0"))))))))</f>
        <v>3</v>
      </c>
      <c r="U8" s="67" t="str">
        <f aca="true" t="shared" si="8" ref="U8:U18">IF(J8&gt;=9.5,"4,5",IF(J8&gt;=8.5,"4",IF(J8&gt;=8,"3,5",IF(J8&gt;=7,"3",IF(J8&gt;=6.5,"2,5",IF(J8&gt;=5.5,"2",IF(J8&gt;=5,"1,5",IF(J8&gt;=4,"1","0"))))))))</f>
        <v>3</v>
      </c>
      <c r="V8" s="67" t="str">
        <f aca="true" t="shared" si="9" ref="V8:V18">IF(K8&gt;=9.5,"4,5",IF(K8&gt;=8.5,"4",IF(K8&gt;=8,"3,5",IF(K8&gt;=7,"3",IF(K8&gt;=6.5,"2,5",IF(K8&gt;=5.5,"2",IF(K8&gt;=5,"1,5",IF(K8&gt;=4,"1","0"))))))))</f>
        <v>2,5</v>
      </c>
      <c r="W8" s="78" t="e">
        <f aca="true" t="shared" si="10" ref="W8:W18">ROUND((O8*$D$6+P8*$E$6+Q8*$F$6+R8*$G$6+S8*$H$6+T8*$I$6+U8*$J$6+V8*$K$6)/$L$6,1)</f>
        <v>#VALUE!</v>
      </c>
      <c r="X8" s="66" t="s">
        <v>35</v>
      </c>
      <c r="Y8" s="66" t="s">
        <v>35</v>
      </c>
      <c r="Z8" s="65"/>
    </row>
    <row r="9" spans="1:26" ht="14.25" customHeight="1">
      <c r="A9" s="72">
        <v>3</v>
      </c>
      <c r="B9" s="28" t="s">
        <v>16</v>
      </c>
      <c r="C9" s="49" t="s">
        <v>17</v>
      </c>
      <c r="D9" s="70">
        <v>7.6</v>
      </c>
      <c r="E9" s="70">
        <v>8.3</v>
      </c>
      <c r="F9" s="70">
        <v>7.5</v>
      </c>
      <c r="G9" s="70">
        <v>7</v>
      </c>
      <c r="H9" s="70">
        <v>7.5</v>
      </c>
      <c r="I9" s="70">
        <v>7.9</v>
      </c>
      <c r="J9" s="70">
        <v>7.8</v>
      </c>
      <c r="K9" s="70">
        <v>7.3</v>
      </c>
      <c r="L9" s="79">
        <f t="shared" si="1"/>
        <v>7.6</v>
      </c>
      <c r="M9" s="60" t="s">
        <v>35</v>
      </c>
      <c r="N9" s="60" t="s">
        <v>46</v>
      </c>
      <c r="O9" s="71" t="str">
        <f t="shared" si="2"/>
        <v>3</v>
      </c>
      <c r="P9" s="71" t="str">
        <f t="shared" si="3"/>
        <v>3,5</v>
      </c>
      <c r="Q9" s="71" t="str">
        <f t="shared" si="4"/>
        <v>3</v>
      </c>
      <c r="R9" s="71" t="str">
        <f t="shared" si="5"/>
        <v>3</v>
      </c>
      <c r="S9" s="71" t="str">
        <f t="shared" si="6"/>
        <v>3</v>
      </c>
      <c r="T9" s="71" t="str">
        <f t="shared" si="7"/>
        <v>3</v>
      </c>
      <c r="U9" s="71" t="str">
        <f t="shared" si="8"/>
        <v>3</v>
      </c>
      <c r="V9" s="71" t="str">
        <f t="shared" si="9"/>
        <v>3</v>
      </c>
      <c r="W9" s="79" t="e">
        <f t="shared" si="10"/>
        <v>#VALUE!</v>
      </c>
      <c r="X9" s="60" t="s">
        <v>35</v>
      </c>
      <c r="Y9" s="60" t="s">
        <v>46</v>
      </c>
      <c r="Z9" s="68"/>
    </row>
    <row r="10" spans="1:26" ht="14.25" customHeight="1">
      <c r="A10" s="72">
        <v>4</v>
      </c>
      <c r="B10" s="28" t="s">
        <v>18</v>
      </c>
      <c r="C10" s="49" t="s">
        <v>19</v>
      </c>
      <c r="D10" s="70">
        <v>7.4</v>
      </c>
      <c r="E10" s="70">
        <v>8.1</v>
      </c>
      <c r="F10" s="70">
        <v>6.7</v>
      </c>
      <c r="G10" s="70">
        <v>7</v>
      </c>
      <c r="H10" s="70">
        <v>5.9</v>
      </c>
      <c r="I10" s="70">
        <v>7.2</v>
      </c>
      <c r="J10" s="70">
        <v>7.6</v>
      </c>
      <c r="K10" s="70">
        <v>6</v>
      </c>
      <c r="L10" s="79">
        <f t="shared" si="1"/>
        <v>6.9</v>
      </c>
      <c r="M10" s="60" t="s">
        <v>67</v>
      </c>
      <c r="N10" s="60" t="s">
        <v>35</v>
      </c>
      <c r="O10" s="71" t="str">
        <f t="shared" si="2"/>
        <v>3</v>
      </c>
      <c r="P10" s="71" t="str">
        <f t="shared" si="3"/>
        <v>3,5</v>
      </c>
      <c r="Q10" s="71" t="str">
        <f t="shared" si="4"/>
        <v>2,5</v>
      </c>
      <c r="R10" s="71" t="str">
        <f t="shared" si="5"/>
        <v>3</v>
      </c>
      <c r="S10" s="71" t="str">
        <f t="shared" si="6"/>
        <v>2</v>
      </c>
      <c r="T10" s="71" t="str">
        <f t="shared" si="7"/>
        <v>3</v>
      </c>
      <c r="U10" s="71" t="str">
        <f t="shared" si="8"/>
        <v>3</v>
      </c>
      <c r="V10" s="71" t="str">
        <f t="shared" si="9"/>
        <v>2</v>
      </c>
      <c r="W10" s="79" t="e">
        <f t="shared" si="10"/>
        <v>#VALUE!</v>
      </c>
      <c r="X10" s="60" t="s">
        <v>35</v>
      </c>
      <c r="Y10" s="60" t="s">
        <v>35</v>
      </c>
      <c r="Z10" s="68"/>
    </row>
    <row r="11" spans="1:26" ht="14.25" customHeight="1">
      <c r="A11" s="72">
        <v>5</v>
      </c>
      <c r="B11" s="28" t="s">
        <v>20</v>
      </c>
      <c r="C11" s="49" t="s">
        <v>21</v>
      </c>
      <c r="D11" s="70">
        <v>7.8</v>
      </c>
      <c r="E11" s="70">
        <v>8.3</v>
      </c>
      <c r="F11" s="70">
        <v>8.9</v>
      </c>
      <c r="G11" s="70">
        <v>7.8</v>
      </c>
      <c r="H11" s="70">
        <v>7.9</v>
      </c>
      <c r="I11" s="70">
        <v>7.9</v>
      </c>
      <c r="J11" s="70">
        <v>8.3</v>
      </c>
      <c r="K11" s="70">
        <v>7.2</v>
      </c>
      <c r="L11" s="79">
        <f t="shared" si="1"/>
        <v>8</v>
      </c>
      <c r="M11" s="60" t="s">
        <v>36</v>
      </c>
      <c r="N11" s="60" t="s">
        <v>48</v>
      </c>
      <c r="O11" s="71" t="str">
        <f t="shared" si="2"/>
        <v>3</v>
      </c>
      <c r="P11" s="71" t="str">
        <f t="shared" si="3"/>
        <v>3,5</v>
      </c>
      <c r="Q11" s="71" t="str">
        <f t="shared" si="4"/>
        <v>4</v>
      </c>
      <c r="R11" s="71" t="str">
        <f t="shared" si="5"/>
        <v>3</v>
      </c>
      <c r="S11" s="71" t="str">
        <f t="shared" si="6"/>
        <v>3</v>
      </c>
      <c r="T11" s="71" t="str">
        <f t="shared" si="7"/>
        <v>3</v>
      </c>
      <c r="U11" s="71" t="str">
        <f t="shared" si="8"/>
        <v>3,5</v>
      </c>
      <c r="V11" s="71" t="str">
        <f t="shared" si="9"/>
        <v>3</v>
      </c>
      <c r="W11" s="79" t="e">
        <f t="shared" si="10"/>
        <v>#VALUE!</v>
      </c>
      <c r="X11" s="60" t="e">
        <f>IF(W11&gt;=3.6,"XuÊt s¾c",IF(W11&gt;=3.2,"Giái",IF(W11&gt;=2.5,"Kh¸",IF(W11&gt;=2,"TB",IF(W11&gt;=1,"Yếu","Kém")))))</f>
        <v>#VALUE!</v>
      </c>
      <c r="Y11" s="60" t="s">
        <v>48</v>
      </c>
      <c r="Z11" s="68"/>
    </row>
    <row r="12" spans="1:26" ht="14.25" customHeight="1">
      <c r="A12" s="72">
        <v>6</v>
      </c>
      <c r="B12" s="28" t="s">
        <v>22</v>
      </c>
      <c r="C12" s="49" t="s">
        <v>21</v>
      </c>
      <c r="D12" s="70">
        <v>6.9</v>
      </c>
      <c r="E12" s="70">
        <v>7.4</v>
      </c>
      <c r="F12" s="70">
        <v>7</v>
      </c>
      <c r="G12" s="70">
        <v>6.2</v>
      </c>
      <c r="H12" s="70">
        <v>7.8</v>
      </c>
      <c r="I12" s="70">
        <v>7.5</v>
      </c>
      <c r="J12" s="70">
        <v>6.9</v>
      </c>
      <c r="K12" s="70">
        <v>7.3</v>
      </c>
      <c r="L12" s="79">
        <f t="shared" si="1"/>
        <v>7.1</v>
      </c>
      <c r="M12" s="60" t="s">
        <v>35</v>
      </c>
      <c r="N12" s="60" t="s">
        <v>35</v>
      </c>
      <c r="O12" s="71" t="str">
        <f t="shared" si="2"/>
        <v>2,5</v>
      </c>
      <c r="P12" s="71" t="str">
        <f t="shared" si="3"/>
        <v>3</v>
      </c>
      <c r="Q12" s="71" t="str">
        <f t="shared" si="4"/>
        <v>3</v>
      </c>
      <c r="R12" s="71" t="str">
        <f t="shared" si="5"/>
        <v>2</v>
      </c>
      <c r="S12" s="71" t="str">
        <f t="shared" si="6"/>
        <v>3</v>
      </c>
      <c r="T12" s="71" t="str">
        <f t="shared" si="7"/>
        <v>3</v>
      </c>
      <c r="U12" s="71" t="str">
        <f t="shared" si="8"/>
        <v>2,5</v>
      </c>
      <c r="V12" s="71" t="str">
        <f t="shared" si="9"/>
        <v>3</v>
      </c>
      <c r="W12" s="79" t="e">
        <f t="shared" si="10"/>
        <v>#VALUE!</v>
      </c>
      <c r="X12" s="60" t="s">
        <v>35</v>
      </c>
      <c r="Y12" s="60" t="s">
        <v>35</v>
      </c>
      <c r="Z12" s="68"/>
    </row>
    <row r="13" spans="1:26" ht="14.25" customHeight="1">
      <c r="A13" s="72">
        <v>7</v>
      </c>
      <c r="B13" s="28" t="s">
        <v>23</v>
      </c>
      <c r="C13" s="49" t="s">
        <v>24</v>
      </c>
      <c r="D13" s="70">
        <v>7.5</v>
      </c>
      <c r="E13" s="70">
        <v>8.4</v>
      </c>
      <c r="F13" s="70">
        <v>7.3</v>
      </c>
      <c r="G13" s="70">
        <v>7.2</v>
      </c>
      <c r="H13" s="70">
        <v>6.9</v>
      </c>
      <c r="I13" s="70">
        <v>7</v>
      </c>
      <c r="J13" s="70">
        <v>6.7</v>
      </c>
      <c r="K13" s="70">
        <v>6.3</v>
      </c>
      <c r="L13" s="79">
        <f t="shared" si="1"/>
        <v>7</v>
      </c>
      <c r="M13" s="60" t="s">
        <v>35</v>
      </c>
      <c r="N13" s="60" t="s">
        <v>46</v>
      </c>
      <c r="O13" s="71" t="str">
        <f t="shared" si="2"/>
        <v>3</v>
      </c>
      <c r="P13" s="71" t="str">
        <f t="shared" si="3"/>
        <v>3,5</v>
      </c>
      <c r="Q13" s="71" t="str">
        <f t="shared" si="4"/>
        <v>3</v>
      </c>
      <c r="R13" s="71" t="str">
        <f t="shared" si="5"/>
        <v>3</v>
      </c>
      <c r="S13" s="71" t="str">
        <f t="shared" si="6"/>
        <v>2,5</v>
      </c>
      <c r="T13" s="71" t="str">
        <f t="shared" si="7"/>
        <v>3</v>
      </c>
      <c r="U13" s="71" t="str">
        <f t="shared" si="8"/>
        <v>2,5</v>
      </c>
      <c r="V13" s="71" t="str">
        <f t="shared" si="9"/>
        <v>2</v>
      </c>
      <c r="W13" s="79" t="e">
        <f t="shared" si="10"/>
        <v>#VALUE!</v>
      </c>
      <c r="X13" s="60" t="s">
        <v>35</v>
      </c>
      <c r="Y13" s="60" t="s">
        <v>46</v>
      </c>
      <c r="Z13" s="68"/>
    </row>
    <row r="14" spans="1:26" ht="14.25" customHeight="1">
      <c r="A14" s="72">
        <v>8</v>
      </c>
      <c r="B14" s="28" t="s">
        <v>25</v>
      </c>
      <c r="C14" s="49" t="s">
        <v>26</v>
      </c>
      <c r="D14" s="70">
        <v>8.4</v>
      </c>
      <c r="E14" s="70">
        <v>8.4</v>
      </c>
      <c r="F14" s="70">
        <v>7.9</v>
      </c>
      <c r="G14" s="70">
        <v>7.2</v>
      </c>
      <c r="H14" s="70">
        <v>6.9</v>
      </c>
      <c r="I14" s="70">
        <v>7</v>
      </c>
      <c r="J14" s="70">
        <v>6.8</v>
      </c>
      <c r="K14" s="70">
        <v>7.4</v>
      </c>
      <c r="L14" s="79">
        <f t="shared" si="1"/>
        <v>7.5</v>
      </c>
      <c r="M14" s="60" t="s">
        <v>35</v>
      </c>
      <c r="N14" s="60" t="s">
        <v>46</v>
      </c>
      <c r="O14" s="71" t="str">
        <f t="shared" si="2"/>
        <v>3,5</v>
      </c>
      <c r="P14" s="71" t="str">
        <f t="shared" si="3"/>
        <v>3,5</v>
      </c>
      <c r="Q14" s="71" t="str">
        <f t="shared" si="4"/>
        <v>3</v>
      </c>
      <c r="R14" s="71" t="str">
        <f t="shared" si="5"/>
        <v>3</v>
      </c>
      <c r="S14" s="71" t="str">
        <f t="shared" si="6"/>
        <v>2,5</v>
      </c>
      <c r="T14" s="71" t="str">
        <f t="shared" si="7"/>
        <v>3</v>
      </c>
      <c r="U14" s="71" t="str">
        <f t="shared" si="8"/>
        <v>2,5</v>
      </c>
      <c r="V14" s="71" t="str">
        <f t="shared" si="9"/>
        <v>3</v>
      </c>
      <c r="W14" s="79" t="e">
        <f t="shared" si="10"/>
        <v>#VALUE!</v>
      </c>
      <c r="X14" s="60" t="s">
        <v>35</v>
      </c>
      <c r="Y14" s="60" t="s">
        <v>46</v>
      </c>
      <c r="Z14" s="68"/>
    </row>
    <row r="15" spans="1:26" ht="14.25" customHeight="1">
      <c r="A15" s="72">
        <v>9</v>
      </c>
      <c r="B15" s="28" t="s">
        <v>27</v>
      </c>
      <c r="C15" s="49" t="s">
        <v>28</v>
      </c>
      <c r="D15" s="70">
        <v>6.6</v>
      </c>
      <c r="E15" s="70">
        <v>8</v>
      </c>
      <c r="F15" s="70">
        <v>7.9</v>
      </c>
      <c r="G15" s="70">
        <v>7.2</v>
      </c>
      <c r="H15" s="70">
        <v>6.9</v>
      </c>
      <c r="I15" s="70">
        <v>7.2</v>
      </c>
      <c r="J15" s="70">
        <v>6.7</v>
      </c>
      <c r="K15" s="70">
        <v>7.4</v>
      </c>
      <c r="L15" s="79">
        <f t="shared" si="1"/>
        <v>7.3</v>
      </c>
      <c r="M15" s="60" t="s">
        <v>35</v>
      </c>
      <c r="N15" s="60" t="s">
        <v>35</v>
      </c>
      <c r="O15" s="71" t="str">
        <f t="shared" si="2"/>
        <v>2,5</v>
      </c>
      <c r="P15" s="71" t="str">
        <f t="shared" si="3"/>
        <v>3,5</v>
      </c>
      <c r="Q15" s="71" t="str">
        <f t="shared" si="4"/>
        <v>3</v>
      </c>
      <c r="R15" s="71" t="str">
        <f t="shared" si="5"/>
        <v>3</v>
      </c>
      <c r="S15" s="71" t="str">
        <f t="shared" si="6"/>
        <v>2,5</v>
      </c>
      <c r="T15" s="71" t="str">
        <f t="shared" si="7"/>
        <v>3</v>
      </c>
      <c r="U15" s="71" t="str">
        <f t="shared" si="8"/>
        <v>2,5</v>
      </c>
      <c r="V15" s="71" t="str">
        <f t="shared" si="9"/>
        <v>3</v>
      </c>
      <c r="W15" s="79" t="e">
        <f t="shared" si="10"/>
        <v>#VALUE!</v>
      </c>
      <c r="X15" s="60" t="s">
        <v>35</v>
      </c>
      <c r="Y15" s="60" t="s">
        <v>35</v>
      </c>
      <c r="Z15" s="68"/>
    </row>
    <row r="16" spans="1:26" ht="14.25" customHeight="1">
      <c r="A16" s="72">
        <v>10</v>
      </c>
      <c r="B16" s="28" t="s">
        <v>29</v>
      </c>
      <c r="C16" s="49" t="s">
        <v>30</v>
      </c>
      <c r="D16" s="70">
        <v>7.2</v>
      </c>
      <c r="E16" s="70">
        <v>7.4</v>
      </c>
      <c r="F16" s="70">
        <v>6.9</v>
      </c>
      <c r="G16" s="70">
        <v>7.2</v>
      </c>
      <c r="H16" s="70">
        <v>6.9</v>
      </c>
      <c r="I16" s="70">
        <v>7.7</v>
      </c>
      <c r="J16" s="70">
        <v>7</v>
      </c>
      <c r="K16" s="70">
        <v>7.1</v>
      </c>
      <c r="L16" s="79">
        <f t="shared" si="1"/>
        <v>7.1</v>
      </c>
      <c r="M16" s="60" t="s">
        <v>35</v>
      </c>
      <c r="N16" s="60" t="s">
        <v>35</v>
      </c>
      <c r="O16" s="71" t="str">
        <f t="shared" si="2"/>
        <v>3</v>
      </c>
      <c r="P16" s="71" t="str">
        <f t="shared" si="3"/>
        <v>3</v>
      </c>
      <c r="Q16" s="71" t="str">
        <f t="shared" si="4"/>
        <v>2,5</v>
      </c>
      <c r="R16" s="71" t="str">
        <f t="shared" si="5"/>
        <v>3</v>
      </c>
      <c r="S16" s="71" t="str">
        <f t="shared" si="6"/>
        <v>2,5</v>
      </c>
      <c r="T16" s="71" t="str">
        <f t="shared" si="7"/>
        <v>3</v>
      </c>
      <c r="U16" s="71" t="str">
        <f t="shared" si="8"/>
        <v>3</v>
      </c>
      <c r="V16" s="71" t="str">
        <f t="shared" si="9"/>
        <v>3</v>
      </c>
      <c r="W16" s="79" t="e">
        <f t="shared" si="10"/>
        <v>#VALUE!</v>
      </c>
      <c r="X16" s="60" t="s">
        <v>35</v>
      </c>
      <c r="Y16" s="60" t="s">
        <v>35</v>
      </c>
      <c r="Z16" s="68"/>
    </row>
    <row r="17" spans="1:26" ht="14.25" customHeight="1">
      <c r="A17" s="111">
        <v>11</v>
      </c>
      <c r="B17" s="118" t="s">
        <v>31</v>
      </c>
      <c r="C17" s="92" t="s">
        <v>32</v>
      </c>
      <c r="D17" s="112">
        <v>8</v>
      </c>
      <c r="E17" s="112">
        <v>8.7</v>
      </c>
      <c r="F17" s="112">
        <v>8.2</v>
      </c>
      <c r="G17" s="112">
        <v>7.8</v>
      </c>
      <c r="H17" s="112">
        <v>7.7</v>
      </c>
      <c r="I17" s="112">
        <v>8.6</v>
      </c>
      <c r="J17" s="112">
        <v>7</v>
      </c>
      <c r="K17" s="112">
        <v>8.9</v>
      </c>
      <c r="L17" s="113">
        <f t="shared" si="1"/>
        <v>8.2</v>
      </c>
      <c r="M17" s="119" t="s">
        <v>36</v>
      </c>
      <c r="N17" s="119" t="s">
        <v>48</v>
      </c>
      <c r="O17" s="114" t="str">
        <f t="shared" si="2"/>
        <v>3,5</v>
      </c>
      <c r="P17" s="114" t="str">
        <f t="shared" si="3"/>
        <v>4</v>
      </c>
      <c r="Q17" s="114" t="str">
        <f t="shared" si="4"/>
        <v>3,5</v>
      </c>
      <c r="R17" s="114" t="str">
        <f t="shared" si="5"/>
        <v>3</v>
      </c>
      <c r="S17" s="114" t="str">
        <f t="shared" si="6"/>
        <v>3</v>
      </c>
      <c r="T17" s="114" t="str">
        <f t="shared" si="7"/>
        <v>4</v>
      </c>
      <c r="U17" s="114" t="str">
        <f t="shared" si="8"/>
        <v>3</v>
      </c>
      <c r="V17" s="114" t="str">
        <f t="shared" si="9"/>
        <v>4</v>
      </c>
      <c r="W17" s="113" t="e">
        <f t="shared" si="10"/>
        <v>#VALUE!</v>
      </c>
      <c r="X17" s="119" t="s">
        <v>36</v>
      </c>
      <c r="Y17" s="119" t="s">
        <v>48</v>
      </c>
      <c r="Z17" s="115"/>
    </row>
    <row r="18" spans="1:26" s="84" customFormat="1" ht="14.25" customHeight="1">
      <c r="A18" s="73">
        <v>12</v>
      </c>
      <c r="B18" s="54" t="s">
        <v>16</v>
      </c>
      <c r="C18" s="54" t="s">
        <v>33</v>
      </c>
      <c r="D18" s="74">
        <v>8.1</v>
      </c>
      <c r="E18" s="74">
        <v>8.8</v>
      </c>
      <c r="F18" s="74">
        <v>8.9</v>
      </c>
      <c r="G18" s="74">
        <v>7</v>
      </c>
      <c r="H18" s="74">
        <v>8.8</v>
      </c>
      <c r="I18" s="74">
        <v>8.4</v>
      </c>
      <c r="J18" s="74">
        <v>7.2</v>
      </c>
      <c r="K18" s="74">
        <v>8.3</v>
      </c>
      <c r="L18" s="80">
        <f t="shared" si="1"/>
        <v>8.2</v>
      </c>
      <c r="M18" s="76" t="s">
        <v>36</v>
      </c>
      <c r="N18" s="76" t="s">
        <v>48</v>
      </c>
      <c r="O18" s="77" t="str">
        <f t="shared" si="2"/>
        <v>3,5</v>
      </c>
      <c r="P18" s="77" t="str">
        <f t="shared" si="3"/>
        <v>4</v>
      </c>
      <c r="Q18" s="77" t="str">
        <f t="shared" si="4"/>
        <v>4</v>
      </c>
      <c r="R18" s="77" t="str">
        <f t="shared" si="5"/>
        <v>3</v>
      </c>
      <c r="S18" s="77" t="str">
        <f t="shared" si="6"/>
        <v>4</v>
      </c>
      <c r="T18" s="77" t="str">
        <f t="shared" si="7"/>
        <v>3,5</v>
      </c>
      <c r="U18" s="77" t="str">
        <f t="shared" si="8"/>
        <v>3</v>
      </c>
      <c r="V18" s="77" t="str">
        <f t="shared" si="9"/>
        <v>3,5</v>
      </c>
      <c r="W18" s="80" t="e">
        <f t="shared" si="10"/>
        <v>#VALUE!</v>
      </c>
      <c r="X18" s="76" t="s">
        <v>36</v>
      </c>
      <c r="Y18" s="76" t="s">
        <v>48</v>
      </c>
      <c r="Z18" s="75"/>
    </row>
    <row r="20" spans="1:22" s="3" customFormat="1" ht="16.5">
      <c r="A20" s="27"/>
      <c r="B20" s="148" t="s">
        <v>60</v>
      </c>
      <c r="C20" s="148"/>
      <c r="D20" s="148"/>
      <c r="E20" s="148"/>
      <c r="R20" s="149" t="s">
        <v>61</v>
      </c>
      <c r="S20" s="149"/>
      <c r="T20" s="149"/>
      <c r="U20" s="149"/>
      <c r="V20" s="149"/>
    </row>
    <row r="21" ht="56.25" customHeight="1"/>
    <row r="22" spans="18:22" ht="17.25">
      <c r="R22" s="144" t="s">
        <v>47</v>
      </c>
      <c r="S22" s="144"/>
      <c r="T22" s="144"/>
      <c r="U22" s="144"/>
      <c r="V22" s="144"/>
    </row>
  </sheetData>
  <sheetProtection/>
  <mergeCells count="11">
    <mergeCell ref="R20:V20"/>
    <mergeCell ref="A1:Z1"/>
    <mergeCell ref="B4:C5"/>
    <mergeCell ref="A4:A6"/>
    <mergeCell ref="D4:N4"/>
    <mergeCell ref="O4:Y4"/>
    <mergeCell ref="R22:V22"/>
    <mergeCell ref="Z4:Z5"/>
    <mergeCell ref="O2:Z2"/>
    <mergeCell ref="D2:N2"/>
    <mergeCell ref="B20:E20"/>
  </mergeCells>
  <printOptions/>
  <pageMargins left="0" right="0" top="0.4" bottom="0.5" header="0.4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M7" sqref="M7"/>
    </sheetView>
  </sheetViews>
  <sheetFormatPr defaultColWidth="5.00390625" defaultRowHeight="15"/>
  <cols>
    <col min="1" max="1" width="4.140625" style="24" customWidth="1"/>
    <col min="2" max="2" width="14.00390625" style="1" customWidth="1"/>
    <col min="3" max="3" width="8.8515625" style="1" customWidth="1"/>
    <col min="4" max="4" width="6.140625" style="1" customWidth="1"/>
    <col min="5" max="5" width="6.28125" style="1" customWidth="1"/>
    <col min="6" max="6" width="5.7109375" style="1" customWidth="1"/>
    <col min="7" max="7" width="8.00390625" style="1" customWidth="1"/>
    <col min="8" max="10" width="6.421875" style="1" customWidth="1"/>
    <col min="11" max="11" width="6.00390625" style="1" customWidth="1"/>
    <col min="12" max="12" width="5.7109375" style="1" customWidth="1"/>
    <col min="13" max="13" width="6.28125" style="1" customWidth="1"/>
    <col min="14" max="14" width="7.00390625" style="1" customWidth="1"/>
    <col min="15" max="15" width="7.8515625" style="1" customWidth="1"/>
    <col min="16" max="217" width="9.140625" style="1" customWidth="1"/>
    <col min="218" max="218" width="5.140625" style="1" customWidth="1"/>
    <col min="219" max="219" width="17.8515625" style="1" customWidth="1"/>
    <col min="220" max="220" width="6.28125" style="1" customWidth="1"/>
    <col min="221" max="228" width="5.57421875" style="1" customWidth="1"/>
    <col min="229" max="229" width="5.8515625" style="1" customWidth="1"/>
    <col min="230" max="230" width="8.57421875" style="1" customWidth="1"/>
    <col min="231" max="231" width="5.28125" style="1" customWidth="1"/>
    <col min="232" max="238" width="4.140625" style="1" customWidth="1"/>
    <col min="239" max="16384" width="5.00390625" style="1" customWidth="1"/>
  </cols>
  <sheetData>
    <row r="1" spans="1:26" ht="30" customHeight="1">
      <c r="A1" s="132" t="s">
        <v>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2:13" ht="20.25">
      <c r="B2" s="10"/>
      <c r="C2" s="10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" customHeight="1">
      <c r="A3" s="34"/>
      <c r="B3" s="10"/>
      <c r="C3" s="10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6.5" customHeight="1">
      <c r="A4" s="154" t="s">
        <v>37</v>
      </c>
      <c r="B4" s="145" t="s">
        <v>68</v>
      </c>
      <c r="C4" s="145"/>
      <c r="D4" s="159" t="s">
        <v>69</v>
      </c>
      <c r="E4" s="157" t="s">
        <v>59</v>
      </c>
      <c r="F4" s="159" t="s">
        <v>63</v>
      </c>
      <c r="G4" s="161" t="s">
        <v>64</v>
      </c>
      <c r="H4" s="159" t="s">
        <v>70</v>
      </c>
      <c r="I4" s="157" t="s">
        <v>59</v>
      </c>
      <c r="J4" s="157" t="s">
        <v>63</v>
      </c>
      <c r="K4" s="157" t="s">
        <v>64</v>
      </c>
      <c r="L4" s="145" t="s">
        <v>54</v>
      </c>
      <c r="M4" s="145"/>
      <c r="N4" s="159" t="s">
        <v>63</v>
      </c>
      <c r="O4" s="152" t="s">
        <v>64</v>
      </c>
    </row>
    <row r="5" spans="1:15" ht="69.75" customHeight="1">
      <c r="A5" s="155"/>
      <c r="B5" s="146"/>
      <c r="C5" s="146"/>
      <c r="D5" s="160"/>
      <c r="E5" s="158"/>
      <c r="F5" s="160"/>
      <c r="G5" s="162"/>
      <c r="H5" s="160"/>
      <c r="I5" s="158"/>
      <c r="J5" s="158"/>
      <c r="K5" s="158"/>
      <c r="L5" s="146"/>
      <c r="M5" s="146"/>
      <c r="N5" s="160"/>
      <c r="O5" s="153"/>
    </row>
    <row r="6" spans="1:15" ht="4.5" customHeight="1" hidden="1">
      <c r="A6" s="156"/>
      <c r="B6" s="146"/>
      <c r="C6" s="146"/>
      <c r="D6" s="160"/>
      <c r="E6" s="158"/>
      <c r="F6" s="160"/>
      <c r="G6" s="163"/>
      <c r="H6" s="160"/>
      <c r="I6" s="158"/>
      <c r="J6" s="158"/>
      <c r="K6" s="158"/>
      <c r="L6" s="146"/>
      <c r="M6" s="146"/>
      <c r="N6" s="160"/>
      <c r="O6" s="153"/>
    </row>
    <row r="7" spans="1:15" s="84" customFormat="1" ht="14.25" customHeight="1">
      <c r="A7" s="120">
        <v>1</v>
      </c>
      <c r="B7" s="41" t="s">
        <v>13</v>
      </c>
      <c r="C7" s="41" t="s">
        <v>4</v>
      </c>
      <c r="D7" s="85">
        <v>4</v>
      </c>
      <c r="E7" s="85">
        <v>1.2</v>
      </c>
      <c r="F7" s="120" t="s">
        <v>49</v>
      </c>
      <c r="G7" s="120" t="s">
        <v>34</v>
      </c>
      <c r="H7" s="85">
        <v>5.5</v>
      </c>
      <c r="I7" s="85">
        <v>1.7</v>
      </c>
      <c r="J7" s="120" t="s">
        <v>49</v>
      </c>
      <c r="K7" s="120" t="s">
        <v>34</v>
      </c>
      <c r="L7" s="85">
        <f>((D7*21)+(H7*22))/43</f>
        <v>4.767441860465116</v>
      </c>
      <c r="M7" s="85">
        <f>((E7*21)+(I7*22))/43</f>
        <v>1.455813953488372</v>
      </c>
      <c r="N7" s="120" t="s">
        <v>49</v>
      </c>
      <c r="O7" s="120" t="s">
        <v>34</v>
      </c>
    </row>
    <row r="8" spans="1:15" ht="14.25" customHeight="1">
      <c r="A8" s="121">
        <v>2</v>
      </c>
      <c r="B8" s="58" t="s">
        <v>14</v>
      </c>
      <c r="C8" s="58" t="s">
        <v>15</v>
      </c>
      <c r="D8" s="122">
        <v>7</v>
      </c>
      <c r="E8" s="122">
        <v>2.7</v>
      </c>
      <c r="F8" s="121" t="s">
        <v>50</v>
      </c>
      <c r="G8" s="121" t="s">
        <v>35</v>
      </c>
      <c r="H8" s="122">
        <v>7.3</v>
      </c>
      <c r="I8" s="122">
        <v>2.8</v>
      </c>
      <c r="J8" s="121" t="s">
        <v>50</v>
      </c>
      <c r="K8" s="121" t="s">
        <v>52</v>
      </c>
      <c r="L8" s="123">
        <f aca="true" t="shared" si="0" ref="L8:L18">((D8*21)+(H8*22))/43</f>
        <v>7.153488372093023</v>
      </c>
      <c r="M8" s="83">
        <f aca="true" t="shared" si="1" ref="M8:M18">((E8*21)+(I8*22))/43</f>
        <v>2.7511627906976743</v>
      </c>
      <c r="N8" s="121" t="s">
        <v>50</v>
      </c>
      <c r="O8" s="121" t="s">
        <v>52</v>
      </c>
    </row>
    <row r="9" spans="1:15" ht="14.25" customHeight="1">
      <c r="A9" s="124">
        <v>3</v>
      </c>
      <c r="B9" s="49" t="s">
        <v>16</v>
      </c>
      <c r="C9" s="49" t="s">
        <v>17</v>
      </c>
      <c r="D9" s="125">
        <v>7.6</v>
      </c>
      <c r="E9" s="125">
        <v>3</v>
      </c>
      <c r="F9" s="124" t="s">
        <v>50</v>
      </c>
      <c r="G9" s="124" t="s">
        <v>52</v>
      </c>
      <c r="H9" s="125">
        <v>7.4</v>
      </c>
      <c r="I9" s="125">
        <v>2.9</v>
      </c>
      <c r="J9" s="124" t="s">
        <v>50</v>
      </c>
      <c r="K9" s="124" t="s">
        <v>52</v>
      </c>
      <c r="L9" s="126">
        <f t="shared" si="0"/>
        <v>7.4976744186046504</v>
      </c>
      <c r="M9" s="82">
        <f t="shared" si="1"/>
        <v>2.9488372093023254</v>
      </c>
      <c r="N9" s="124" t="s">
        <v>50</v>
      </c>
      <c r="O9" s="124" t="s">
        <v>52</v>
      </c>
    </row>
    <row r="10" spans="1:15" ht="14.25" customHeight="1">
      <c r="A10" s="124">
        <v>4</v>
      </c>
      <c r="B10" s="49" t="s">
        <v>18</v>
      </c>
      <c r="C10" s="49" t="s">
        <v>19</v>
      </c>
      <c r="D10" s="125">
        <v>6.9</v>
      </c>
      <c r="E10" s="125">
        <v>2.6</v>
      </c>
      <c r="F10" s="124" t="s">
        <v>50</v>
      </c>
      <c r="G10" s="124" t="s">
        <v>35</v>
      </c>
      <c r="H10" s="125">
        <v>6.6</v>
      </c>
      <c r="I10" s="125">
        <v>2.3</v>
      </c>
      <c r="J10" s="124" t="s">
        <v>34</v>
      </c>
      <c r="K10" s="124" t="s">
        <v>50</v>
      </c>
      <c r="L10" s="126">
        <f t="shared" si="0"/>
        <v>6.746511627906977</v>
      </c>
      <c r="M10" s="82">
        <f t="shared" si="1"/>
        <v>2.4465116279069763</v>
      </c>
      <c r="N10" s="124" t="s">
        <v>34</v>
      </c>
      <c r="O10" s="124" t="s">
        <v>50</v>
      </c>
    </row>
    <row r="11" spans="1:15" ht="14.25" customHeight="1">
      <c r="A11" s="124">
        <v>5</v>
      </c>
      <c r="B11" s="49" t="s">
        <v>20</v>
      </c>
      <c r="C11" s="49" t="s">
        <v>21</v>
      </c>
      <c r="D11" s="125">
        <v>8</v>
      </c>
      <c r="E11" s="125">
        <v>3.3</v>
      </c>
      <c r="F11" s="124" t="s">
        <v>51</v>
      </c>
      <c r="G11" s="124" t="s">
        <v>48</v>
      </c>
      <c r="H11" s="125">
        <v>7.8</v>
      </c>
      <c r="I11" s="125">
        <v>3.3</v>
      </c>
      <c r="J11" s="124" t="s">
        <v>51</v>
      </c>
      <c r="K11" s="124" t="s">
        <v>53</v>
      </c>
      <c r="L11" s="126">
        <f t="shared" si="0"/>
        <v>7.897674418604652</v>
      </c>
      <c r="M11" s="82">
        <f t="shared" si="1"/>
        <v>3.2999999999999994</v>
      </c>
      <c r="N11" s="124" t="s">
        <v>51</v>
      </c>
      <c r="O11" s="124" t="s">
        <v>53</v>
      </c>
    </row>
    <row r="12" spans="1:15" ht="14.25" customHeight="1">
      <c r="A12" s="124">
        <v>6</v>
      </c>
      <c r="B12" s="49" t="s">
        <v>22</v>
      </c>
      <c r="C12" s="49" t="s">
        <v>21</v>
      </c>
      <c r="D12" s="125">
        <v>7.1</v>
      </c>
      <c r="E12" s="125">
        <v>2.8</v>
      </c>
      <c r="F12" s="124" t="s">
        <v>50</v>
      </c>
      <c r="G12" s="124" t="s">
        <v>35</v>
      </c>
      <c r="H12" s="125">
        <v>7.3</v>
      </c>
      <c r="I12" s="125">
        <v>3</v>
      </c>
      <c r="J12" s="124" t="s">
        <v>50</v>
      </c>
      <c r="K12" s="124" t="s">
        <v>52</v>
      </c>
      <c r="L12" s="126">
        <f t="shared" si="0"/>
        <v>7.202325581395349</v>
      </c>
      <c r="M12" s="82">
        <f t="shared" si="1"/>
        <v>2.9023255813953486</v>
      </c>
      <c r="N12" s="124" t="s">
        <v>50</v>
      </c>
      <c r="O12" s="124" t="s">
        <v>52</v>
      </c>
    </row>
    <row r="13" spans="1:15" ht="14.25" customHeight="1">
      <c r="A13" s="124">
        <v>7</v>
      </c>
      <c r="B13" s="49" t="s">
        <v>23</v>
      </c>
      <c r="C13" s="49" t="s">
        <v>24</v>
      </c>
      <c r="D13" s="125">
        <v>7</v>
      </c>
      <c r="E13" s="125">
        <v>2.7</v>
      </c>
      <c r="F13" s="124" t="s">
        <v>50</v>
      </c>
      <c r="G13" s="124" t="s">
        <v>52</v>
      </c>
      <c r="H13" s="125">
        <v>6.9</v>
      </c>
      <c r="I13" s="125">
        <v>2.6</v>
      </c>
      <c r="J13" s="124" t="s">
        <v>50</v>
      </c>
      <c r="K13" s="124" t="s">
        <v>52</v>
      </c>
      <c r="L13" s="126">
        <f t="shared" si="0"/>
        <v>6.948837209302326</v>
      </c>
      <c r="M13" s="82">
        <f t="shared" si="1"/>
        <v>2.6488372093023256</v>
      </c>
      <c r="N13" s="124" t="s">
        <v>50</v>
      </c>
      <c r="O13" s="124" t="s">
        <v>52</v>
      </c>
    </row>
    <row r="14" spans="1:15" ht="14.25" customHeight="1">
      <c r="A14" s="124">
        <v>8</v>
      </c>
      <c r="B14" s="49" t="s">
        <v>25</v>
      </c>
      <c r="C14" s="49" t="s">
        <v>26</v>
      </c>
      <c r="D14" s="125">
        <v>7.5</v>
      </c>
      <c r="E14" s="125">
        <v>3</v>
      </c>
      <c r="F14" s="124" t="s">
        <v>50</v>
      </c>
      <c r="G14" s="124" t="s">
        <v>52</v>
      </c>
      <c r="H14" s="125">
        <v>7.5</v>
      </c>
      <c r="I14" s="125">
        <v>3</v>
      </c>
      <c r="J14" s="124" t="s">
        <v>50</v>
      </c>
      <c r="K14" s="124" t="s">
        <v>52</v>
      </c>
      <c r="L14" s="126">
        <f t="shared" si="0"/>
        <v>7.5</v>
      </c>
      <c r="M14" s="82">
        <f t="shared" si="1"/>
        <v>3</v>
      </c>
      <c r="N14" s="124" t="s">
        <v>50</v>
      </c>
      <c r="O14" s="124" t="s">
        <v>52</v>
      </c>
    </row>
    <row r="15" spans="1:15" ht="14.25" customHeight="1">
      <c r="A15" s="124">
        <v>9</v>
      </c>
      <c r="B15" s="49" t="s">
        <v>27</v>
      </c>
      <c r="C15" s="49" t="s">
        <v>28</v>
      </c>
      <c r="D15" s="125">
        <v>7.3</v>
      </c>
      <c r="E15" s="125">
        <v>2.9</v>
      </c>
      <c r="F15" s="124" t="s">
        <v>50</v>
      </c>
      <c r="G15" s="124" t="s">
        <v>35</v>
      </c>
      <c r="H15" s="125">
        <v>7.3</v>
      </c>
      <c r="I15" s="125">
        <v>3</v>
      </c>
      <c r="J15" s="124" t="s">
        <v>50</v>
      </c>
      <c r="K15" s="124" t="s">
        <v>52</v>
      </c>
      <c r="L15" s="126">
        <f t="shared" si="0"/>
        <v>7.3</v>
      </c>
      <c r="M15" s="82">
        <f t="shared" si="1"/>
        <v>2.9511627906976745</v>
      </c>
      <c r="N15" s="124" t="s">
        <v>50</v>
      </c>
      <c r="O15" s="124" t="s">
        <v>52</v>
      </c>
    </row>
    <row r="16" spans="1:15" ht="14.25" customHeight="1">
      <c r="A16" s="124">
        <v>10</v>
      </c>
      <c r="B16" s="49" t="s">
        <v>29</v>
      </c>
      <c r="C16" s="49" t="s">
        <v>30</v>
      </c>
      <c r="D16" s="125">
        <v>7.1</v>
      </c>
      <c r="E16" s="125">
        <v>2.9</v>
      </c>
      <c r="F16" s="124" t="s">
        <v>50</v>
      </c>
      <c r="G16" s="124" t="s">
        <v>35</v>
      </c>
      <c r="H16" s="125">
        <v>7.6</v>
      </c>
      <c r="I16" s="125">
        <v>3.1</v>
      </c>
      <c r="J16" s="124" t="s">
        <v>50</v>
      </c>
      <c r="K16" s="124" t="s">
        <v>52</v>
      </c>
      <c r="L16" s="126">
        <f t="shared" si="0"/>
        <v>7.355813953488371</v>
      </c>
      <c r="M16" s="82">
        <f t="shared" si="1"/>
        <v>3.0023255813953487</v>
      </c>
      <c r="N16" s="124" t="s">
        <v>50</v>
      </c>
      <c r="O16" s="124" t="s">
        <v>52</v>
      </c>
    </row>
    <row r="17" spans="1:15" ht="14.25" customHeight="1">
      <c r="A17" s="127">
        <v>11</v>
      </c>
      <c r="B17" s="92" t="s">
        <v>31</v>
      </c>
      <c r="C17" s="92" t="s">
        <v>32</v>
      </c>
      <c r="D17" s="128">
        <v>8.2</v>
      </c>
      <c r="E17" s="128">
        <v>3.5</v>
      </c>
      <c r="F17" s="127" t="s">
        <v>51</v>
      </c>
      <c r="G17" s="127" t="s">
        <v>48</v>
      </c>
      <c r="H17" s="128">
        <v>8.2</v>
      </c>
      <c r="I17" s="128">
        <v>3.5</v>
      </c>
      <c r="J17" s="127" t="s">
        <v>51</v>
      </c>
      <c r="K17" s="127" t="s">
        <v>53</v>
      </c>
      <c r="L17" s="129">
        <f t="shared" si="0"/>
        <v>8.2</v>
      </c>
      <c r="M17" s="86">
        <f t="shared" si="1"/>
        <v>3.5</v>
      </c>
      <c r="N17" s="127" t="s">
        <v>51</v>
      </c>
      <c r="O17" s="127" t="s">
        <v>53</v>
      </c>
    </row>
    <row r="18" spans="1:15" s="84" customFormat="1" ht="14.25" customHeight="1">
      <c r="A18" s="130">
        <v>12</v>
      </c>
      <c r="B18" s="54" t="s">
        <v>16</v>
      </c>
      <c r="C18" s="54" t="s">
        <v>33</v>
      </c>
      <c r="D18" s="87">
        <v>8.2</v>
      </c>
      <c r="E18" s="87">
        <v>3.5</v>
      </c>
      <c r="F18" s="130" t="s">
        <v>51</v>
      </c>
      <c r="G18" s="130" t="s">
        <v>48</v>
      </c>
      <c r="H18" s="87">
        <v>8.2</v>
      </c>
      <c r="I18" s="87">
        <v>3.5</v>
      </c>
      <c r="J18" s="130" t="s">
        <v>51</v>
      </c>
      <c r="K18" s="130" t="s">
        <v>53</v>
      </c>
      <c r="L18" s="87">
        <f t="shared" si="0"/>
        <v>8.2</v>
      </c>
      <c r="M18" s="87">
        <f t="shared" si="1"/>
        <v>3.5</v>
      </c>
      <c r="N18" s="130" t="s">
        <v>51</v>
      </c>
      <c r="O18" s="130" t="s">
        <v>53</v>
      </c>
    </row>
    <row r="19" spans="4:12" ht="16.5">
      <c r="D19" s="24"/>
      <c r="E19" s="24"/>
      <c r="F19" s="24"/>
      <c r="G19" s="24"/>
      <c r="H19" s="24"/>
      <c r="I19" s="24"/>
      <c r="J19" s="24"/>
      <c r="K19" s="24"/>
      <c r="L19" s="24"/>
    </row>
    <row r="20" spans="1:3" s="3" customFormat="1" ht="16.5">
      <c r="A20" s="27"/>
      <c r="B20" s="8"/>
      <c r="C20" s="7"/>
    </row>
    <row r="21" spans="11:13" ht="56.25" customHeight="1">
      <c r="K21" s="151" t="s">
        <v>61</v>
      </c>
      <c r="L21" s="151"/>
      <c r="M21" s="151"/>
    </row>
    <row r="22" spans="11:13" ht="16.5">
      <c r="K22" s="150" t="s">
        <v>47</v>
      </c>
      <c r="L22" s="150"/>
      <c r="M22" s="150"/>
    </row>
  </sheetData>
  <sheetProtection/>
  <mergeCells count="18">
    <mergeCell ref="A1:O1"/>
    <mergeCell ref="J4:J6"/>
    <mergeCell ref="K4:K6"/>
    <mergeCell ref="N4:N6"/>
    <mergeCell ref="B4:C6"/>
    <mergeCell ref="D4:D6"/>
    <mergeCell ref="E4:E6"/>
    <mergeCell ref="F4:F6"/>
    <mergeCell ref="D2:G2"/>
    <mergeCell ref="H2:M2"/>
    <mergeCell ref="K22:M22"/>
    <mergeCell ref="K21:M21"/>
    <mergeCell ref="O4:O6"/>
    <mergeCell ref="L4:M6"/>
    <mergeCell ref="A4:A6"/>
    <mergeCell ref="I4:I6"/>
    <mergeCell ref="H4:H6"/>
    <mergeCell ref="G4:G6"/>
  </mergeCells>
  <printOptions/>
  <pageMargins left="1.26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Q5" sqref="Q5"/>
    </sheetView>
  </sheetViews>
  <sheetFormatPr defaultColWidth="5.00390625" defaultRowHeight="15"/>
  <cols>
    <col min="1" max="1" width="4.7109375" style="24" customWidth="1"/>
    <col min="2" max="2" width="11.7109375" style="1" customWidth="1"/>
    <col min="3" max="3" width="5.57421875" style="1" customWidth="1"/>
    <col min="4" max="4" width="4.57421875" style="1" customWidth="1"/>
    <col min="5" max="5" width="4.00390625" style="1" customWidth="1"/>
    <col min="6" max="6" width="4.140625" style="1" customWidth="1"/>
    <col min="7" max="7" width="3.8515625" style="1" customWidth="1"/>
    <col min="8" max="8" width="3.7109375" style="1" customWidth="1"/>
    <col min="9" max="9" width="4.57421875" style="1" customWidth="1"/>
    <col min="10" max="10" width="3.7109375" style="1" customWidth="1"/>
    <col min="11" max="11" width="4.57421875" style="24" customWidth="1"/>
    <col min="12" max="12" width="6.00390625" style="1" customWidth="1"/>
    <col min="13" max="13" width="4.7109375" style="1" customWidth="1"/>
    <col min="14" max="14" width="3.7109375" style="1" customWidth="1"/>
    <col min="15" max="17" width="4.140625" style="1" customWidth="1"/>
    <col min="18" max="18" width="3.57421875" style="1" customWidth="1"/>
    <col min="19" max="19" width="3.7109375" style="1" customWidth="1"/>
    <col min="20" max="20" width="3.57421875" style="1" customWidth="1"/>
    <col min="21" max="21" width="4.28125" style="24" customWidth="1"/>
    <col min="22" max="22" width="4.57421875" style="1" customWidth="1"/>
    <col min="23" max="23" width="5.140625" style="1" customWidth="1"/>
    <col min="24" max="24" width="7.00390625" style="1" customWidth="1"/>
    <col min="25" max="228" width="9.140625" style="1" customWidth="1"/>
    <col min="229" max="229" width="5.140625" style="1" customWidth="1"/>
    <col min="230" max="230" width="17.8515625" style="1" customWidth="1"/>
    <col min="231" max="231" width="6.28125" style="1" customWidth="1"/>
    <col min="232" max="239" width="5.57421875" style="1" customWidth="1"/>
    <col min="240" max="240" width="5.8515625" style="1" customWidth="1"/>
    <col min="241" max="241" width="8.57421875" style="1" customWidth="1"/>
    <col min="242" max="242" width="5.28125" style="1" customWidth="1"/>
    <col min="243" max="249" width="4.140625" style="1" customWidth="1"/>
    <col min="250" max="16384" width="5.00390625" style="1" customWidth="1"/>
  </cols>
  <sheetData>
    <row r="1" spans="1:26" ht="30" customHeight="1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81"/>
      <c r="Z1" s="81"/>
    </row>
    <row r="2" spans="2:26" ht="20.25">
      <c r="B2" s="10"/>
      <c r="C2" s="10"/>
      <c r="D2" s="147" t="s">
        <v>58</v>
      </c>
      <c r="E2" s="147"/>
      <c r="F2" s="147"/>
      <c r="G2" s="147"/>
      <c r="H2" s="147"/>
      <c r="I2" s="147"/>
      <c r="J2" s="147"/>
      <c r="K2" s="147"/>
      <c r="L2" s="147"/>
      <c r="M2" s="147"/>
      <c r="N2" s="147" t="s">
        <v>59</v>
      </c>
      <c r="O2" s="147"/>
      <c r="P2" s="147"/>
      <c r="Q2" s="147"/>
      <c r="R2" s="147"/>
      <c r="S2" s="147"/>
      <c r="T2" s="147"/>
      <c r="U2" s="147"/>
      <c r="V2" s="147"/>
      <c r="W2" s="147"/>
      <c r="X2" s="131"/>
      <c r="Y2" s="131"/>
      <c r="Z2" s="131"/>
    </row>
    <row r="3" spans="1:24" ht="20.25">
      <c r="A3" s="35"/>
      <c r="B3" s="2"/>
      <c r="C3" s="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6.5" customHeight="1">
      <c r="A4" s="138" t="s">
        <v>37</v>
      </c>
      <c r="B4" s="134" t="s">
        <v>68</v>
      </c>
      <c r="C4" s="135"/>
      <c r="D4" s="165" t="s">
        <v>55</v>
      </c>
      <c r="E4" s="166"/>
      <c r="F4" s="166"/>
      <c r="G4" s="166"/>
      <c r="H4" s="166"/>
      <c r="I4" s="166"/>
      <c r="J4" s="166"/>
      <c r="K4" s="166"/>
      <c r="L4" s="166"/>
      <c r="M4" s="167"/>
      <c r="N4" s="168" t="s">
        <v>55</v>
      </c>
      <c r="O4" s="169"/>
      <c r="P4" s="169"/>
      <c r="Q4" s="169"/>
      <c r="R4" s="169"/>
      <c r="S4" s="169"/>
      <c r="T4" s="169"/>
      <c r="U4" s="169"/>
      <c r="V4" s="169"/>
      <c r="W4" s="170"/>
      <c r="X4" s="171" t="s">
        <v>65</v>
      </c>
    </row>
    <row r="5" spans="1:24" ht="78.75" customHeight="1">
      <c r="A5" s="139"/>
      <c r="B5" s="136"/>
      <c r="C5" s="137"/>
      <c r="D5" s="39" t="s">
        <v>44</v>
      </c>
      <c r="E5" s="39" t="s">
        <v>38</v>
      </c>
      <c r="F5" s="39" t="s">
        <v>39</v>
      </c>
      <c r="G5" s="39" t="s">
        <v>40</v>
      </c>
      <c r="H5" s="39" t="s">
        <v>41</v>
      </c>
      <c r="I5" s="39" t="s">
        <v>42</v>
      </c>
      <c r="J5" s="39" t="s">
        <v>43</v>
      </c>
      <c r="K5" s="11" t="s">
        <v>0</v>
      </c>
      <c r="L5" s="11" t="s">
        <v>1</v>
      </c>
      <c r="M5" s="38" t="s">
        <v>2</v>
      </c>
      <c r="N5" s="39" t="s">
        <v>45</v>
      </c>
      <c r="O5" s="39" t="s">
        <v>38</v>
      </c>
      <c r="P5" s="39" t="s">
        <v>39</v>
      </c>
      <c r="Q5" s="39" t="s">
        <v>40</v>
      </c>
      <c r="R5" s="39" t="s">
        <v>41</v>
      </c>
      <c r="S5" s="39" t="s">
        <v>42</v>
      </c>
      <c r="T5" s="39" t="s">
        <v>43</v>
      </c>
      <c r="U5" s="11" t="s">
        <v>0</v>
      </c>
      <c r="V5" s="40" t="s">
        <v>1</v>
      </c>
      <c r="W5" s="40" t="s">
        <v>2</v>
      </c>
      <c r="X5" s="172"/>
    </row>
    <row r="6" spans="1:24" ht="15" customHeight="1">
      <c r="A6" s="139"/>
      <c r="B6" s="15"/>
      <c r="C6" s="16"/>
      <c r="D6" s="88">
        <v>2</v>
      </c>
      <c r="E6" s="88">
        <v>3</v>
      </c>
      <c r="F6" s="88">
        <v>3</v>
      </c>
      <c r="G6" s="88">
        <v>5</v>
      </c>
      <c r="H6" s="88">
        <v>2</v>
      </c>
      <c r="I6" s="88">
        <v>2</v>
      </c>
      <c r="J6" s="88">
        <v>5</v>
      </c>
      <c r="K6" s="17">
        <f>SUM(D6:J6)</f>
        <v>22</v>
      </c>
      <c r="L6" s="11"/>
      <c r="M6" s="37"/>
      <c r="N6" s="88">
        <v>2</v>
      </c>
      <c r="O6" s="88">
        <v>3</v>
      </c>
      <c r="P6" s="88">
        <v>3</v>
      </c>
      <c r="Q6" s="88">
        <v>5</v>
      </c>
      <c r="R6" s="88">
        <v>2</v>
      </c>
      <c r="S6" s="88">
        <v>2</v>
      </c>
      <c r="T6" s="88">
        <v>5</v>
      </c>
      <c r="U6" s="17">
        <f>SUM(N6:T6)</f>
        <v>22</v>
      </c>
      <c r="V6" s="18"/>
      <c r="W6" s="18"/>
      <c r="X6" s="19"/>
    </row>
    <row r="7" spans="1:24" s="84" customFormat="1" ht="14.25" customHeight="1">
      <c r="A7" s="33">
        <v>1</v>
      </c>
      <c r="B7" s="41" t="s">
        <v>13</v>
      </c>
      <c r="C7" s="41" t="s">
        <v>4</v>
      </c>
      <c r="D7" s="42">
        <v>5.4</v>
      </c>
      <c r="E7" s="42">
        <v>5.8</v>
      </c>
      <c r="F7" s="42">
        <v>5.6</v>
      </c>
      <c r="G7" s="42">
        <v>6.3</v>
      </c>
      <c r="H7" s="43">
        <v>3.2</v>
      </c>
      <c r="I7" s="42">
        <v>4.3</v>
      </c>
      <c r="J7" s="42">
        <v>5.8</v>
      </c>
      <c r="K7" s="32">
        <f>ROUND((D7*$D$6+E7*$E$6+F7*$F$6+G7*$G$6+H7*$H$6+I7*$I$6+J7*$J$6)/$K$6,1)</f>
        <v>5.5</v>
      </c>
      <c r="L7" s="44" t="str">
        <f aca="true" t="shared" si="0" ref="L7:L18">IF(K7&gt;=9,"XuÊt s¾c",IF(K7&gt;=8,"Giái",IF(K7&gt;=7,"Kh¸",IF(K7&gt;=6,"TB Kh¸",IF(K7&gt;=5,"TB","YÕu")))))</f>
        <v>TB</v>
      </c>
      <c r="M7" s="45" t="s">
        <v>34</v>
      </c>
      <c r="N7" s="46" t="str">
        <f aca="true" t="shared" si="1" ref="N7:N18">IF(D7&gt;=9.5,"4,5",IF(D7&gt;=8.5,"4",IF(D7&gt;=8,"3,5",IF(D7&gt;=7,"3",IF(D7&gt;=6.5,"2,5",IF(D7&gt;=5.5,"2",IF(D7&gt;=5,"1,5",IF(D7&gt;=4,"1","0"))))))))</f>
        <v>1,5</v>
      </c>
      <c r="O7" s="46" t="str">
        <f aca="true" t="shared" si="2" ref="O7:O18">IF(E7&gt;=9.5,"4,5",IF(E7&gt;=8.5,"4",IF(E7&gt;=8,"3,5",IF(E7&gt;=7,"3",IF(E7&gt;=6.5,"2,5",IF(E7&gt;=5.5,"2",IF(E7&gt;=5,"1,5",IF(E7&gt;=4,"1","0"))))))))</f>
        <v>2</v>
      </c>
      <c r="P7" s="46" t="str">
        <f aca="true" t="shared" si="3" ref="P7:P18">IF(F7&gt;=9.5,"4,5",IF(F7&gt;=8.5,"4",IF(F7&gt;=8,"3,5",IF(F7&gt;=7,"3",IF(F7&gt;=6.5,"2,5",IF(F7&gt;=5.5,"2",IF(F7&gt;=5,"1,5",IF(F7&gt;=4,"1","0"))))))))</f>
        <v>2</v>
      </c>
      <c r="Q7" s="46" t="str">
        <f aca="true" t="shared" si="4" ref="Q7:Q18">IF(G7&gt;=9.5,"4,5",IF(G7&gt;=8.5,"4",IF(G7&gt;=8,"3,5",IF(G7&gt;=7,"3",IF(G7&gt;=6.5,"2,5",IF(G7&gt;=5.5,"2",IF(G7&gt;=5,"1,5",IF(G7&gt;=4,"1","0"))))))))</f>
        <v>2</v>
      </c>
      <c r="R7" s="46" t="str">
        <f aca="true" t="shared" si="5" ref="R7:R18">IF(H7&gt;=9.5,"4,5",IF(H7&gt;=8.5,"4",IF(H7&gt;=8,"3,5",IF(H7&gt;=7,"3",IF(H7&gt;=6.5,"2,5",IF(H7&gt;=5.5,"2",IF(H7&gt;=5,"1,5",IF(H7&gt;=4,"1","0"))))))))</f>
        <v>0</v>
      </c>
      <c r="S7" s="46" t="str">
        <f aca="true" t="shared" si="6" ref="S7:S18">IF(I7&gt;=9.5,"4,5",IF(I7&gt;=8.5,"4",IF(I7&gt;=8,"3,5",IF(I7&gt;=7,"3",IF(I7&gt;=6.5,"2,5",IF(I7&gt;=5.5,"2",IF(I7&gt;=5,"1,5",IF(I7&gt;=4,"1","0"))))))))</f>
        <v>1</v>
      </c>
      <c r="T7" s="46" t="str">
        <f aca="true" t="shared" si="7" ref="T7:T18">IF(J7&gt;=9.5,"4,5",IF(J7&gt;=8.5,"4",IF(J7&gt;=8,"3,5",IF(J7&gt;=7,"3",IF(J7&gt;=6.5,"2,5",IF(J7&gt;=5.5,"2",IF(J7&gt;=5,"1,5",IF(J7&gt;=4,"1","0"))))))))</f>
        <v>2</v>
      </c>
      <c r="U7" s="32" t="e">
        <f>(N7*$N$6+O7*$O$6+P7*$P$6+Q7*$Q$6+R7*$R$6+S7*$S$6+T7*$T$6)/$U$6</f>
        <v>#VALUE!</v>
      </c>
      <c r="V7" s="47" t="e">
        <f aca="true" t="shared" si="8" ref="V7:V18">IF(U7&gt;=3.6,"XuÊt s¾c",IF(U7&gt;=3.2,"Giái",IF(U7&gt;=2.5,"Kh¸",IF(U7&gt;=2,"TB",IF(U7&gt;=1,"Yếu","Kém")))))</f>
        <v>#VALUE!</v>
      </c>
      <c r="W7" s="45" t="s">
        <v>34</v>
      </c>
      <c r="X7" s="48"/>
    </row>
    <row r="8" spans="1:24" ht="14.25" customHeight="1">
      <c r="A8" s="36">
        <v>2</v>
      </c>
      <c r="B8" s="58" t="s">
        <v>14</v>
      </c>
      <c r="C8" s="58" t="s">
        <v>15</v>
      </c>
      <c r="D8" s="59">
        <v>7.8</v>
      </c>
      <c r="E8" s="59">
        <v>7.6</v>
      </c>
      <c r="F8" s="59">
        <v>6.7</v>
      </c>
      <c r="G8" s="59">
        <v>7.2</v>
      </c>
      <c r="H8" s="59">
        <v>6.3</v>
      </c>
      <c r="I8" s="59">
        <v>7.4</v>
      </c>
      <c r="J8" s="59">
        <v>7.6</v>
      </c>
      <c r="K8" s="89">
        <f aca="true" t="shared" si="9" ref="K8:K18">ROUND((D8*$D$6+E8*$E$6+F8*$F$6+G8*$G$6+H8*$H$6+I8*$I$6+J8*$J$6)/$K$6,1)</f>
        <v>7.3</v>
      </c>
      <c r="L8" s="21" t="str">
        <f>IF(K8&gt;=9,"XuÊt s¾c",IF(K8&gt;=8,"Giái",IF(K8&gt;=7,"Kh¸",IF(K8&gt;=6,"TB Kh¸",IF(K8&gt;=5,"TB","YÕu")))))</f>
        <v>Kh¸</v>
      </c>
      <c r="M8" s="23" t="s">
        <v>46</v>
      </c>
      <c r="N8" s="22" t="str">
        <f t="shared" si="1"/>
        <v>3</v>
      </c>
      <c r="O8" s="22" t="str">
        <f t="shared" si="2"/>
        <v>3</v>
      </c>
      <c r="P8" s="22" t="str">
        <f t="shared" si="3"/>
        <v>2,5</v>
      </c>
      <c r="Q8" s="22" t="str">
        <f t="shared" si="4"/>
        <v>3</v>
      </c>
      <c r="R8" s="22" t="str">
        <f t="shared" si="5"/>
        <v>2</v>
      </c>
      <c r="S8" s="22" t="str">
        <f t="shared" si="6"/>
        <v>3</v>
      </c>
      <c r="T8" s="22" t="str">
        <f t="shared" si="7"/>
        <v>3</v>
      </c>
      <c r="U8" s="89" t="e">
        <f aca="true" t="shared" si="10" ref="U8:U18">(N8*$N$6+O8*$O$6+P8*$P$6+Q8*$Q$6+R8*$R$6+S8*$S$6+T8*$T$6)/$U$6</f>
        <v>#VALUE!</v>
      </c>
      <c r="V8" s="20" t="e">
        <f t="shared" si="8"/>
        <v>#VALUE!</v>
      </c>
      <c r="W8" s="23" t="s">
        <v>46</v>
      </c>
      <c r="X8" s="90"/>
    </row>
    <row r="9" spans="1:24" ht="14.25" customHeight="1">
      <c r="A9" s="25">
        <v>3</v>
      </c>
      <c r="B9" s="49" t="s">
        <v>16</v>
      </c>
      <c r="C9" s="49" t="s">
        <v>17</v>
      </c>
      <c r="D9" s="50">
        <v>7.8</v>
      </c>
      <c r="E9" s="50">
        <v>7.6</v>
      </c>
      <c r="F9" s="50">
        <v>8.4</v>
      </c>
      <c r="G9" s="50">
        <v>8</v>
      </c>
      <c r="H9" s="50">
        <v>4.8</v>
      </c>
      <c r="I9" s="50">
        <v>7.8</v>
      </c>
      <c r="J9" s="50">
        <v>6.8</v>
      </c>
      <c r="K9" s="29">
        <f t="shared" si="9"/>
        <v>7.4</v>
      </c>
      <c r="L9" s="6" t="str">
        <f t="shared" si="0"/>
        <v>Kh¸</v>
      </c>
      <c r="M9" s="51" t="s">
        <v>46</v>
      </c>
      <c r="N9" s="5" t="str">
        <f t="shared" si="1"/>
        <v>3</v>
      </c>
      <c r="O9" s="5" t="str">
        <f t="shared" si="2"/>
        <v>3</v>
      </c>
      <c r="P9" s="5" t="str">
        <f t="shared" si="3"/>
        <v>3,5</v>
      </c>
      <c r="Q9" s="5" t="str">
        <f t="shared" si="4"/>
        <v>3,5</v>
      </c>
      <c r="R9" s="5" t="str">
        <f t="shared" si="5"/>
        <v>1</v>
      </c>
      <c r="S9" s="5" t="str">
        <f t="shared" si="6"/>
        <v>3</v>
      </c>
      <c r="T9" s="5" t="str">
        <f t="shared" si="7"/>
        <v>2,5</v>
      </c>
      <c r="U9" s="29" t="e">
        <f t="shared" si="10"/>
        <v>#VALUE!</v>
      </c>
      <c r="V9" s="4" t="e">
        <f t="shared" si="8"/>
        <v>#VALUE!</v>
      </c>
      <c r="W9" s="51" t="s">
        <v>46</v>
      </c>
      <c r="X9" s="52"/>
    </row>
    <row r="10" spans="1:24" ht="14.25" customHeight="1">
      <c r="A10" s="25">
        <v>4</v>
      </c>
      <c r="B10" s="49" t="s">
        <v>18</v>
      </c>
      <c r="C10" s="49" t="s">
        <v>19</v>
      </c>
      <c r="D10" s="50">
        <v>7.2</v>
      </c>
      <c r="E10" s="50">
        <v>6.2</v>
      </c>
      <c r="F10" s="50">
        <v>8.4</v>
      </c>
      <c r="G10" s="50">
        <v>7.5</v>
      </c>
      <c r="H10" s="53">
        <v>3.6</v>
      </c>
      <c r="I10" s="50">
        <v>5.7</v>
      </c>
      <c r="J10" s="50">
        <v>6</v>
      </c>
      <c r="K10" s="29">
        <f t="shared" si="9"/>
        <v>6.6</v>
      </c>
      <c r="L10" s="6" t="str">
        <f t="shared" si="0"/>
        <v>TB Kh¸</v>
      </c>
      <c r="M10" s="51" t="s">
        <v>35</v>
      </c>
      <c r="N10" s="5" t="str">
        <f t="shared" si="1"/>
        <v>3</v>
      </c>
      <c r="O10" s="5" t="str">
        <f t="shared" si="2"/>
        <v>2</v>
      </c>
      <c r="P10" s="5" t="str">
        <f t="shared" si="3"/>
        <v>3,5</v>
      </c>
      <c r="Q10" s="5" t="str">
        <f t="shared" si="4"/>
        <v>3</v>
      </c>
      <c r="R10" s="5" t="str">
        <f t="shared" si="5"/>
        <v>0</v>
      </c>
      <c r="S10" s="5" t="str">
        <f t="shared" si="6"/>
        <v>2</v>
      </c>
      <c r="T10" s="5" t="str">
        <f t="shared" si="7"/>
        <v>2</v>
      </c>
      <c r="U10" s="29" t="e">
        <f t="shared" si="10"/>
        <v>#VALUE!</v>
      </c>
      <c r="V10" s="4" t="e">
        <f t="shared" si="8"/>
        <v>#VALUE!</v>
      </c>
      <c r="W10" s="51" t="s">
        <v>35</v>
      </c>
      <c r="X10" s="52"/>
    </row>
    <row r="11" spans="1:24" ht="14.25" customHeight="1">
      <c r="A11" s="25">
        <v>5</v>
      </c>
      <c r="B11" s="49" t="s">
        <v>20</v>
      </c>
      <c r="C11" s="49" t="s">
        <v>21</v>
      </c>
      <c r="D11" s="50">
        <v>8.4</v>
      </c>
      <c r="E11" s="50">
        <v>8.3</v>
      </c>
      <c r="F11" s="50">
        <v>8.1</v>
      </c>
      <c r="G11" s="50">
        <v>8.1</v>
      </c>
      <c r="H11" s="50">
        <v>5.7</v>
      </c>
      <c r="I11" s="50">
        <v>8.1</v>
      </c>
      <c r="J11" s="50">
        <v>7.5</v>
      </c>
      <c r="K11" s="29">
        <f t="shared" si="9"/>
        <v>7.8</v>
      </c>
      <c r="L11" s="6" t="str">
        <f t="shared" si="0"/>
        <v>Kh¸</v>
      </c>
      <c r="M11" s="4" t="s">
        <v>53</v>
      </c>
      <c r="N11" s="5" t="str">
        <f t="shared" si="1"/>
        <v>3,5</v>
      </c>
      <c r="O11" s="5" t="str">
        <f t="shared" si="2"/>
        <v>3,5</v>
      </c>
      <c r="P11" s="5" t="str">
        <f t="shared" si="3"/>
        <v>3,5</v>
      </c>
      <c r="Q11" s="5" t="str">
        <f t="shared" si="4"/>
        <v>3,5</v>
      </c>
      <c r="R11" s="5" t="str">
        <f t="shared" si="5"/>
        <v>2</v>
      </c>
      <c r="S11" s="5" t="str">
        <f t="shared" si="6"/>
        <v>3,5</v>
      </c>
      <c r="T11" s="5" t="str">
        <f t="shared" si="7"/>
        <v>3</v>
      </c>
      <c r="U11" s="29" t="e">
        <f t="shared" si="10"/>
        <v>#VALUE!</v>
      </c>
      <c r="V11" s="4" t="e">
        <f t="shared" si="8"/>
        <v>#VALUE!</v>
      </c>
      <c r="W11" s="4" t="s">
        <v>53</v>
      </c>
      <c r="X11" s="52"/>
    </row>
    <row r="12" spans="1:24" ht="14.25" customHeight="1">
      <c r="A12" s="25">
        <v>6</v>
      </c>
      <c r="B12" s="49" t="s">
        <v>22</v>
      </c>
      <c r="C12" s="49" t="s">
        <v>21</v>
      </c>
      <c r="D12" s="50">
        <v>7.2</v>
      </c>
      <c r="E12" s="50">
        <v>6.2</v>
      </c>
      <c r="F12" s="50">
        <v>7.2</v>
      </c>
      <c r="G12" s="50">
        <v>8.2</v>
      </c>
      <c r="H12" s="50">
        <v>5</v>
      </c>
      <c r="I12" s="50">
        <v>7.1</v>
      </c>
      <c r="J12" s="50">
        <v>8.3</v>
      </c>
      <c r="K12" s="29">
        <f t="shared" si="9"/>
        <v>7.3</v>
      </c>
      <c r="L12" s="6" t="str">
        <f t="shared" si="0"/>
        <v>Kh¸</v>
      </c>
      <c r="M12" s="51" t="s">
        <v>46</v>
      </c>
      <c r="N12" s="5" t="str">
        <f t="shared" si="1"/>
        <v>3</v>
      </c>
      <c r="O12" s="5" t="str">
        <f t="shared" si="2"/>
        <v>2</v>
      </c>
      <c r="P12" s="5" t="str">
        <f t="shared" si="3"/>
        <v>3</v>
      </c>
      <c r="Q12" s="5" t="str">
        <f t="shared" si="4"/>
        <v>3,5</v>
      </c>
      <c r="R12" s="5" t="str">
        <f t="shared" si="5"/>
        <v>1,5</v>
      </c>
      <c r="S12" s="5" t="str">
        <f t="shared" si="6"/>
        <v>3</v>
      </c>
      <c r="T12" s="5" t="str">
        <f t="shared" si="7"/>
        <v>3,5</v>
      </c>
      <c r="U12" s="29" t="e">
        <f t="shared" si="10"/>
        <v>#VALUE!</v>
      </c>
      <c r="V12" s="4" t="e">
        <f t="shared" si="8"/>
        <v>#VALUE!</v>
      </c>
      <c r="W12" s="51" t="s">
        <v>46</v>
      </c>
      <c r="X12" s="52"/>
    </row>
    <row r="13" spans="1:24" ht="14.25" customHeight="1">
      <c r="A13" s="25">
        <v>7</v>
      </c>
      <c r="B13" s="49" t="s">
        <v>23</v>
      </c>
      <c r="C13" s="49" t="s">
        <v>24</v>
      </c>
      <c r="D13" s="50">
        <v>7.1</v>
      </c>
      <c r="E13" s="50">
        <v>6.6</v>
      </c>
      <c r="F13" s="50">
        <v>7.6</v>
      </c>
      <c r="G13" s="50">
        <v>7.8</v>
      </c>
      <c r="H13" s="50">
        <v>5.1</v>
      </c>
      <c r="I13" s="50">
        <v>6.9</v>
      </c>
      <c r="J13" s="50">
        <v>6.6</v>
      </c>
      <c r="K13" s="29">
        <f t="shared" si="9"/>
        <v>6.9</v>
      </c>
      <c r="L13" s="6" t="str">
        <f t="shared" si="0"/>
        <v>TB Kh¸</v>
      </c>
      <c r="M13" s="51" t="s">
        <v>46</v>
      </c>
      <c r="N13" s="5" t="str">
        <f t="shared" si="1"/>
        <v>3</v>
      </c>
      <c r="O13" s="5" t="str">
        <f t="shared" si="2"/>
        <v>2,5</v>
      </c>
      <c r="P13" s="5" t="str">
        <f t="shared" si="3"/>
        <v>3</v>
      </c>
      <c r="Q13" s="5" t="str">
        <f t="shared" si="4"/>
        <v>3</v>
      </c>
      <c r="R13" s="5" t="str">
        <f t="shared" si="5"/>
        <v>1,5</v>
      </c>
      <c r="S13" s="5" t="str">
        <f t="shared" si="6"/>
        <v>2,5</v>
      </c>
      <c r="T13" s="5" t="str">
        <f t="shared" si="7"/>
        <v>2,5</v>
      </c>
      <c r="U13" s="29" t="e">
        <f t="shared" si="10"/>
        <v>#VALUE!</v>
      </c>
      <c r="V13" s="4" t="e">
        <f t="shared" si="8"/>
        <v>#VALUE!</v>
      </c>
      <c r="W13" s="51" t="s">
        <v>46</v>
      </c>
      <c r="X13" s="52"/>
    </row>
    <row r="14" spans="1:24" ht="14.25" customHeight="1">
      <c r="A14" s="25">
        <v>8</v>
      </c>
      <c r="B14" s="49" t="s">
        <v>25</v>
      </c>
      <c r="C14" s="49" t="s">
        <v>26</v>
      </c>
      <c r="D14" s="50">
        <v>7.7</v>
      </c>
      <c r="E14" s="50">
        <v>7.2</v>
      </c>
      <c r="F14" s="50">
        <v>7.6</v>
      </c>
      <c r="G14" s="50">
        <v>7.8</v>
      </c>
      <c r="H14" s="50">
        <v>5.8</v>
      </c>
      <c r="I14" s="50">
        <v>7.3</v>
      </c>
      <c r="J14" s="50">
        <v>8.1</v>
      </c>
      <c r="K14" s="29">
        <f t="shared" si="9"/>
        <v>7.5</v>
      </c>
      <c r="L14" s="6" t="str">
        <f t="shared" si="0"/>
        <v>Kh¸</v>
      </c>
      <c r="M14" s="51" t="s">
        <v>46</v>
      </c>
      <c r="N14" s="5" t="str">
        <f t="shared" si="1"/>
        <v>3</v>
      </c>
      <c r="O14" s="5" t="str">
        <f t="shared" si="2"/>
        <v>3</v>
      </c>
      <c r="P14" s="5" t="str">
        <f t="shared" si="3"/>
        <v>3</v>
      </c>
      <c r="Q14" s="5" t="str">
        <f t="shared" si="4"/>
        <v>3</v>
      </c>
      <c r="R14" s="5" t="str">
        <f t="shared" si="5"/>
        <v>2</v>
      </c>
      <c r="S14" s="5" t="str">
        <f t="shared" si="6"/>
        <v>3</v>
      </c>
      <c r="T14" s="5" t="str">
        <f t="shared" si="7"/>
        <v>3,5</v>
      </c>
      <c r="U14" s="29" t="e">
        <f t="shared" si="10"/>
        <v>#VALUE!</v>
      </c>
      <c r="V14" s="4" t="e">
        <f t="shared" si="8"/>
        <v>#VALUE!</v>
      </c>
      <c r="W14" s="51" t="s">
        <v>46</v>
      </c>
      <c r="X14" s="52"/>
    </row>
    <row r="15" spans="1:24" ht="14.25" customHeight="1">
      <c r="A15" s="25">
        <v>9</v>
      </c>
      <c r="B15" s="49" t="s">
        <v>27</v>
      </c>
      <c r="C15" s="49" t="s">
        <v>28</v>
      </c>
      <c r="D15" s="50">
        <v>7</v>
      </c>
      <c r="E15" s="50">
        <v>7.2</v>
      </c>
      <c r="F15" s="50">
        <v>8.1</v>
      </c>
      <c r="G15" s="50">
        <v>8</v>
      </c>
      <c r="H15" s="50">
        <v>5.2</v>
      </c>
      <c r="I15" s="50">
        <v>6.5</v>
      </c>
      <c r="J15" s="50">
        <v>7.5</v>
      </c>
      <c r="K15" s="29">
        <f t="shared" si="9"/>
        <v>7.3</v>
      </c>
      <c r="L15" s="6" t="str">
        <f t="shared" si="0"/>
        <v>Kh¸</v>
      </c>
      <c r="M15" s="51" t="s">
        <v>46</v>
      </c>
      <c r="N15" s="5" t="str">
        <f t="shared" si="1"/>
        <v>3</v>
      </c>
      <c r="O15" s="5" t="str">
        <f t="shared" si="2"/>
        <v>3</v>
      </c>
      <c r="P15" s="5" t="str">
        <f t="shared" si="3"/>
        <v>3,5</v>
      </c>
      <c r="Q15" s="5" t="str">
        <f t="shared" si="4"/>
        <v>3,5</v>
      </c>
      <c r="R15" s="5" t="str">
        <f t="shared" si="5"/>
        <v>1,5</v>
      </c>
      <c r="S15" s="5" t="str">
        <f t="shared" si="6"/>
        <v>2,5</v>
      </c>
      <c r="T15" s="5" t="str">
        <f t="shared" si="7"/>
        <v>3</v>
      </c>
      <c r="U15" s="29" t="e">
        <f t="shared" si="10"/>
        <v>#VALUE!</v>
      </c>
      <c r="V15" s="4" t="e">
        <f t="shared" si="8"/>
        <v>#VALUE!</v>
      </c>
      <c r="W15" s="51" t="s">
        <v>46</v>
      </c>
      <c r="X15" s="52"/>
    </row>
    <row r="16" spans="1:24" ht="14.25" customHeight="1">
      <c r="A16" s="25">
        <v>10</v>
      </c>
      <c r="B16" s="49" t="s">
        <v>29</v>
      </c>
      <c r="C16" s="49" t="s">
        <v>30</v>
      </c>
      <c r="D16" s="50">
        <v>7.2</v>
      </c>
      <c r="E16" s="50">
        <v>7.4</v>
      </c>
      <c r="F16" s="50">
        <v>7.5</v>
      </c>
      <c r="G16" s="50">
        <v>8</v>
      </c>
      <c r="H16" s="50">
        <v>5.5</v>
      </c>
      <c r="I16" s="50">
        <v>7.2</v>
      </c>
      <c r="J16" s="50">
        <v>8.4</v>
      </c>
      <c r="K16" s="29">
        <f t="shared" si="9"/>
        <v>7.6</v>
      </c>
      <c r="L16" s="6" t="str">
        <f t="shared" si="0"/>
        <v>Kh¸</v>
      </c>
      <c r="M16" s="51" t="s">
        <v>46</v>
      </c>
      <c r="N16" s="5" t="str">
        <f t="shared" si="1"/>
        <v>3</v>
      </c>
      <c r="O16" s="5" t="str">
        <f t="shared" si="2"/>
        <v>3</v>
      </c>
      <c r="P16" s="5" t="str">
        <f t="shared" si="3"/>
        <v>3</v>
      </c>
      <c r="Q16" s="5" t="str">
        <f t="shared" si="4"/>
        <v>3,5</v>
      </c>
      <c r="R16" s="5" t="str">
        <f t="shared" si="5"/>
        <v>2</v>
      </c>
      <c r="S16" s="5" t="str">
        <f t="shared" si="6"/>
        <v>3</v>
      </c>
      <c r="T16" s="5" t="str">
        <f t="shared" si="7"/>
        <v>3,5</v>
      </c>
      <c r="U16" s="29" t="e">
        <f t="shared" si="10"/>
        <v>#VALUE!</v>
      </c>
      <c r="V16" s="4" t="e">
        <f t="shared" si="8"/>
        <v>#VALUE!</v>
      </c>
      <c r="W16" s="51" t="s">
        <v>46</v>
      </c>
      <c r="X16" s="52"/>
    </row>
    <row r="17" spans="1:24" ht="14.25" customHeight="1">
      <c r="A17" s="91">
        <v>11</v>
      </c>
      <c r="B17" s="92" t="s">
        <v>31</v>
      </c>
      <c r="C17" s="92" t="s">
        <v>32</v>
      </c>
      <c r="D17" s="93">
        <v>8.1</v>
      </c>
      <c r="E17" s="93">
        <v>8.1</v>
      </c>
      <c r="F17" s="93">
        <v>8.5</v>
      </c>
      <c r="G17" s="93">
        <v>8.4</v>
      </c>
      <c r="H17" s="93">
        <v>7.7</v>
      </c>
      <c r="I17" s="93">
        <v>7.4</v>
      </c>
      <c r="J17" s="93">
        <v>8.3</v>
      </c>
      <c r="K17" s="94">
        <f t="shared" si="9"/>
        <v>8.2</v>
      </c>
      <c r="L17" s="95" t="str">
        <f t="shared" si="0"/>
        <v>Giái</v>
      </c>
      <c r="M17" s="4" t="s">
        <v>53</v>
      </c>
      <c r="N17" s="97" t="str">
        <f t="shared" si="1"/>
        <v>3,5</v>
      </c>
      <c r="O17" s="97" t="str">
        <f t="shared" si="2"/>
        <v>3,5</v>
      </c>
      <c r="P17" s="97" t="str">
        <f t="shared" si="3"/>
        <v>4</v>
      </c>
      <c r="Q17" s="97" t="str">
        <f t="shared" si="4"/>
        <v>3,5</v>
      </c>
      <c r="R17" s="97" t="str">
        <f t="shared" si="5"/>
        <v>3</v>
      </c>
      <c r="S17" s="97" t="str">
        <f t="shared" si="6"/>
        <v>3</v>
      </c>
      <c r="T17" s="97" t="str">
        <f t="shared" si="7"/>
        <v>3,5</v>
      </c>
      <c r="U17" s="94" t="e">
        <f t="shared" si="10"/>
        <v>#VALUE!</v>
      </c>
      <c r="V17" s="96" t="e">
        <f t="shared" si="8"/>
        <v>#VALUE!</v>
      </c>
      <c r="W17" s="4" t="s">
        <v>53</v>
      </c>
      <c r="X17" s="98"/>
    </row>
    <row r="18" spans="1:24" s="84" customFormat="1" ht="14.25" customHeight="1">
      <c r="A18" s="26">
        <v>12</v>
      </c>
      <c r="B18" s="54" t="s">
        <v>16</v>
      </c>
      <c r="C18" s="54" t="s">
        <v>33</v>
      </c>
      <c r="D18" s="55">
        <v>8.8</v>
      </c>
      <c r="E18" s="55">
        <v>8.1</v>
      </c>
      <c r="F18" s="55">
        <v>8.4</v>
      </c>
      <c r="G18" s="55">
        <v>8.4</v>
      </c>
      <c r="H18" s="55">
        <v>6.1</v>
      </c>
      <c r="I18" s="55">
        <v>8.5</v>
      </c>
      <c r="J18" s="55">
        <v>7.9</v>
      </c>
      <c r="K18" s="30">
        <f t="shared" si="9"/>
        <v>8.1</v>
      </c>
      <c r="L18" s="12" t="str">
        <f t="shared" si="0"/>
        <v>Giái</v>
      </c>
      <c r="M18" s="4" t="s">
        <v>53</v>
      </c>
      <c r="N18" s="14" t="str">
        <f t="shared" si="1"/>
        <v>4</v>
      </c>
      <c r="O18" s="14" t="str">
        <f t="shared" si="2"/>
        <v>3,5</v>
      </c>
      <c r="P18" s="14" t="str">
        <f t="shared" si="3"/>
        <v>3,5</v>
      </c>
      <c r="Q18" s="14" t="str">
        <f t="shared" si="4"/>
        <v>3,5</v>
      </c>
      <c r="R18" s="14" t="str">
        <f t="shared" si="5"/>
        <v>2</v>
      </c>
      <c r="S18" s="14" t="str">
        <f t="shared" si="6"/>
        <v>4</v>
      </c>
      <c r="T18" s="14" t="str">
        <f t="shared" si="7"/>
        <v>3</v>
      </c>
      <c r="U18" s="30" t="e">
        <f t="shared" si="10"/>
        <v>#VALUE!</v>
      </c>
      <c r="V18" s="13" t="e">
        <f t="shared" si="8"/>
        <v>#VALUE!</v>
      </c>
      <c r="W18" s="13" t="s">
        <v>53</v>
      </c>
      <c r="X18" s="56"/>
    </row>
    <row r="20" spans="1:21" s="3" customFormat="1" ht="16.5">
      <c r="A20" s="27"/>
      <c r="B20" s="8"/>
      <c r="C20" s="7"/>
      <c r="K20" s="27"/>
      <c r="Q20" s="149" t="s">
        <v>61</v>
      </c>
      <c r="R20" s="149"/>
      <c r="S20" s="149"/>
      <c r="T20" s="149"/>
      <c r="U20" s="149"/>
    </row>
    <row r="21" ht="56.25" customHeight="1"/>
    <row r="22" spans="17:21" ht="17.25">
      <c r="Q22" s="144" t="s">
        <v>56</v>
      </c>
      <c r="R22" s="144"/>
      <c r="S22" s="144"/>
      <c r="T22" s="144"/>
      <c r="U22" s="144"/>
    </row>
  </sheetData>
  <sheetProtection/>
  <mergeCells count="10">
    <mergeCell ref="Q22:U22"/>
    <mergeCell ref="Q20:U20"/>
    <mergeCell ref="A1:X1"/>
    <mergeCell ref="D2:M2"/>
    <mergeCell ref="A4:A6"/>
    <mergeCell ref="B4:C5"/>
    <mergeCell ref="D4:M4"/>
    <mergeCell ref="N4:W4"/>
    <mergeCell ref="X4:X5"/>
    <mergeCell ref="N2:W2"/>
  </mergeCells>
  <printOptions/>
  <pageMargins left="0.75" right="0.53" top="0.78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phutt</cp:lastModifiedBy>
  <cp:lastPrinted>2011-07-01T15:19:52Z</cp:lastPrinted>
  <dcterms:created xsi:type="dcterms:W3CDTF">2011-02-16T08:07:25Z</dcterms:created>
  <dcterms:modified xsi:type="dcterms:W3CDTF">2011-07-01T16:25:39Z</dcterms:modified>
  <cp:category/>
  <cp:version/>
  <cp:contentType/>
  <cp:contentStatus/>
</cp:coreProperties>
</file>