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765" firstSheet="5" activeTab="5"/>
  </bookViews>
  <sheets>
    <sheet name="CĐ KHAI THÁC K4" sheetId="1" r:id="rId1"/>
    <sheet name="CĐ CƠ ĐIỆN K4" sheetId="2" r:id="rId2"/>
    <sheet name="CĐ KHAI THÁC 1 K3" sheetId="3" r:id="rId3"/>
    <sheet name="CĐ KHAI THÁC 2 K3" sheetId="4" r:id="rId4"/>
    <sheet name="CĐ CƠ ĐIỆN 1 K3" sheetId="5" r:id="rId5"/>
    <sheet name="TC KHAI THÁC K5" sheetId="6" r:id="rId6"/>
  </sheets>
  <definedNames/>
  <calcPr fullCalcOnLoad="1"/>
</workbook>
</file>

<file path=xl/comments6.xml><?xml version="1.0" encoding="utf-8"?>
<comments xmlns="http://schemas.openxmlformats.org/spreadsheetml/2006/main">
  <authors>
    <author>KHOAKHAITHAC</author>
    <author>Mr:Le Minh Khai</author>
  </authors>
  <commentList>
    <comment ref="B5" authorId="0">
      <text>
        <r>
          <rPr>
            <b/>
            <sz val="8"/>
            <rFont val="Tahoma"/>
            <family val="0"/>
          </rPr>
          <t>KHOAKHAITHAC:</t>
        </r>
        <r>
          <rPr>
            <sz val="8"/>
            <rFont val="Tahoma"/>
            <family val="0"/>
          </rPr>
          <t xml:space="preserve">
</t>
        </r>
      </text>
    </comment>
    <comment ref="A3" authorId="1">
      <text>
        <r>
          <rPr>
            <b/>
            <sz val="8"/>
            <rFont val="Tahoma"/>
            <family val="0"/>
          </rPr>
          <t>Mr:Le Minh Khai: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<sst xmlns="http://schemas.openxmlformats.org/spreadsheetml/2006/main" count="1112" uniqueCount="592">
  <si>
    <t>TT</t>
  </si>
  <si>
    <t>HÖ sè</t>
  </si>
  <si>
    <t>M«n thi</t>
  </si>
  <si>
    <t>Hä vµ tªn</t>
  </si>
  <si>
    <t>Tèt</t>
  </si>
  <si>
    <t>XuÊt S¾c</t>
  </si>
  <si>
    <t>Giái</t>
  </si>
  <si>
    <t>NguyÔn V¨n</t>
  </si>
  <si>
    <t xml:space="preserve">Bïi V¨n </t>
  </si>
  <si>
    <t>Dòng</t>
  </si>
  <si>
    <t>Kh¸</t>
  </si>
  <si>
    <t>Hïng</t>
  </si>
  <si>
    <t>XÕp lo¹i häc tËp</t>
  </si>
  <si>
    <t>XÕp lo¹i ®¹o ®øc</t>
  </si>
  <si>
    <t>TB Kh¸</t>
  </si>
  <si>
    <t>TB</t>
  </si>
  <si>
    <t>Yếu</t>
  </si>
  <si>
    <t>NguyÔn M¹nh</t>
  </si>
  <si>
    <t>C­êng</t>
  </si>
  <si>
    <t xml:space="preserve">NguyÔn C¶nh </t>
  </si>
  <si>
    <t>ChiÕn</t>
  </si>
  <si>
    <t>NguyÔn Thuú</t>
  </si>
  <si>
    <t>Chi</t>
  </si>
  <si>
    <t xml:space="preserve">NguyÔn M¹nh </t>
  </si>
  <si>
    <t>L·m</t>
  </si>
  <si>
    <t>Lª §×nh</t>
  </si>
  <si>
    <t xml:space="preserve"> QuyÕt</t>
  </si>
  <si>
    <t xml:space="preserve">Vò §×nh </t>
  </si>
  <si>
    <t>SuÊt</t>
  </si>
  <si>
    <t>Hoµng V¨n</t>
  </si>
  <si>
    <t>Th¸i</t>
  </si>
  <si>
    <t>Ph¹m TiÕn</t>
  </si>
  <si>
    <t>Thµnh</t>
  </si>
  <si>
    <t xml:space="preserve">Vò M¹nh </t>
  </si>
  <si>
    <t>Th¾ng</t>
  </si>
  <si>
    <t xml:space="preserve">NguyÔn V¨n </t>
  </si>
  <si>
    <t>L©m</t>
  </si>
  <si>
    <t xml:space="preserve">Bïi C«ng </t>
  </si>
  <si>
    <t>ThÕ</t>
  </si>
  <si>
    <t>§iÖn KT</t>
  </si>
  <si>
    <t>VËt liÖu CN</t>
  </si>
  <si>
    <t>HH VÏ KT</t>
  </si>
  <si>
    <t>ChÝnh trÞ</t>
  </si>
  <si>
    <t>C¬ häc XD</t>
  </si>
  <si>
    <t>§C Má</t>
  </si>
  <si>
    <t>PP Më vØa</t>
  </si>
  <si>
    <t>TB-Kh¸</t>
  </si>
  <si>
    <t>Yªó</t>
  </si>
  <si>
    <t>XuÊt s¾c</t>
  </si>
  <si>
    <t>Ph¸p luËt</t>
  </si>
  <si>
    <t>ThÓ dôc</t>
  </si>
  <si>
    <t>Gi¸o dôc QP</t>
  </si>
  <si>
    <t>Tin häc</t>
  </si>
  <si>
    <t>ThiÕt bÞ má</t>
  </si>
  <si>
    <t>C«ng nghÖ KT</t>
  </si>
  <si>
    <t>TiÕng anh 2</t>
  </si>
  <si>
    <t>TiÕng anh 1</t>
  </si>
  <si>
    <t>§iÓm TBT</t>
  </si>
  <si>
    <t>§¹o ®øc</t>
  </si>
  <si>
    <t>XÕp lo¹i</t>
  </si>
  <si>
    <t>Tr¾c ®Þa</t>
  </si>
  <si>
    <t>NguyÔn V¨n HiÒn</t>
  </si>
  <si>
    <t>khoa kü thuËt má</t>
  </si>
  <si>
    <t>Gv Chñ nhiÖm</t>
  </si>
  <si>
    <t>Kü thuËt KT LT</t>
  </si>
  <si>
    <t xml:space="preserve"> Kü thuËt KT HL</t>
  </si>
  <si>
    <t>Tæ chøcSX</t>
  </si>
  <si>
    <t>NguyÔn Nam Phong</t>
  </si>
  <si>
    <t>Tr­êng c® c«ng nghiÖp &amp; x©y dùng</t>
  </si>
  <si>
    <t xml:space="preserve">                khoa kü thuËt má</t>
  </si>
  <si>
    <t>B¶ng tæng kÕt n¨m häc 2009 - 2010</t>
  </si>
  <si>
    <t>Líp TRUNG CÊP KHAI TH¸C K5</t>
  </si>
  <si>
    <t>Khoa kü thuËt má</t>
  </si>
  <si>
    <t>B¶ng tæng kÕt häc kú I n¨m häc 2009 - 2010</t>
  </si>
  <si>
    <t>Líp C§ c¬ ®iÖn K4</t>
  </si>
  <si>
    <t>Hä Vµ Tªn</t>
  </si>
  <si>
    <t xml:space="preserve">§L CM </t>
  </si>
  <si>
    <t>GD</t>
  </si>
  <si>
    <t>PL</t>
  </si>
  <si>
    <t>HH</t>
  </si>
  <si>
    <t xml:space="preserve">KT </t>
  </si>
  <si>
    <t>T. cao</t>
  </si>
  <si>
    <t xml:space="preserve">Anh </t>
  </si>
  <si>
    <t xml:space="preserve">C¬ </t>
  </si>
  <si>
    <t xml:space="preserve">VËt </t>
  </si>
  <si>
    <t>A. văn</t>
  </si>
  <si>
    <t>SBVL</t>
  </si>
  <si>
    <t xml:space="preserve">Tin </t>
  </si>
  <si>
    <t>TTHCM</t>
  </si>
  <si>
    <t>§KT</t>
  </si>
  <si>
    <t>To¸n</t>
  </si>
  <si>
    <t>VËt lý</t>
  </si>
  <si>
    <t>TN CB</t>
  </si>
  <si>
    <t xml:space="preserve">Hóa </t>
  </si>
  <si>
    <t>§iÓm</t>
  </si>
  <si>
    <t>CBT</t>
  </si>
  <si>
    <t xml:space="preserve">Ghi </t>
  </si>
  <si>
    <t>ĐCSVN</t>
  </si>
  <si>
    <t>QP</t>
  </si>
  <si>
    <t>TC</t>
  </si>
  <si>
    <t>Đ.C</t>
  </si>
  <si>
    <t>VÏ KT</t>
  </si>
  <si>
    <t>cÊp1</t>
  </si>
  <si>
    <t>v¨n</t>
  </si>
  <si>
    <t>LT</t>
  </si>
  <si>
    <t>lý</t>
  </si>
  <si>
    <t>3TC</t>
  </si>
  <si>
    <t>3 TC</t>
  </si>
  <si>
    <t>2TC</t>
  </si>
  <si>
    <t>4TC</t>
  </si>
  <si>
    <t>1TC</t>
  </si>
  <si>
    <t>TBC</t>
  </si>
  <si>
    <t>T.L</t>
  </si>
  <si>
    <t>Chó</t>
  </si>
  <si>
    <t>Cả năm</t>
  </si>
  <si>
    <t>NguyÔn T Ngäc ¸nh</t>
  </si>
  <si>
    <t>Lª ThÞ B¶y</t>
  </si>
  <si>
    <t>T« ViÖt B¾c</t>
  </si>
  <si>
    <t>§ç Minh ChiÕn</t>
  </si>
  <si>
    <t>NguyÔn V¨n Chuyªn</t>
  </si>
  <si>
    <t>Bïi V¨n Cö</t>
  </si>
  <si>
    <t>L­u V¨n Dòng</t>
  </si>
  <si>
    <t>Ph¹m V¨n Duy</t>
  </si>
  <si>
    <t>NguyÔn V¨n DuyÖt</t>
  </si>
  <si>
    <t>§inh C«ng §¹t</t>
  </si>
  <si>
    <t>NguyÔn V¨n §¹t</t>
  </si>
  <si>
    <t>Ph¹m Thµnh §¹t</t>
  </si>
  <si>
    <t>§Æng V¨n §ång</t>
  </si>
  <si>
    <t>Ph¹m V¨n §inh</t>
  </si>
  <si>
    <t>NguyÔn B¸ §øc</t>
  </si>
  <si>
    <t>Ph¹m V¨n §øc</t>
  </si>
  <si>
    <t>§Æng V¨n H÷u</t>
  </si>
  <si>
    <t>Lª ThÞ Hµ</t>
  </si>
  <si>
    <t>NguyÔn Quang Hµ</t>
  </si>
  <si>
    <t>TrÇn V¨n Hµo</t>
  </si>
  <si>
    <t>Ph¹m V¨n Hïng</t>
  </si>
  <si>
    <t>§µo Xu©n HiÕu</t>
  </si>
  <si>
    <t>NguyÔn ThÕ Huy</t>
  </si>
  <si>
    <t>NguyÔn V¨n Huy</t>
  </si>
  <si>
    <t>Chu V¨n Kiªn</t>
  </si>
  <si>
    <t>TrÞnh Xu©n Lîi</t>
  </si>
  <si>
    <t>TrÇn §oµn Lu©n</t>
  </si>
  <si>
    <t>Ngäc ThÞ Lý</t>
  </si>
  <si>
    <t>TrÇn V¨n Minh</t>
  </si>
  <si>
    <t>Vò V¨n Nam</t>
  </si>
  <si>
    <t>§µm V¨n Nh­îng</t>
  </si>
  <si>
    <t>Hoµng V¨n Phóc</t>
  </si>
  <si>
    <t>§ång V¨n Phong</t>
  </si>
  <si>
    <t>NguyÔn V¨n S¸ng</t>
  </si>
  <si>
    <t>T¹ Hång S¬n</t>
  </si>
  <si>
    <t>Bïi Thµnh Sinh</t>
  </si>
  <si>
    <t>NguyÔn TiÕn T©n</t>
  </si>
  <si>
    <t>NguyÔn V¨n Tè</t>
  </si>
  <si>
    <t>NguyÔn Hoµng Thµnh</t>
  </si>
  <si>
    <t>Bïi §øc Thµnh</t>
  </si>
  <si>
    <t>TrÇn Duy Thµnh</t>
  </si>
  <si>
    <t>Vò V¨n Thµnh</t>
  </si>
  <si>
    <t>NguyÔn §øc Tïng</t>
  </si>
  <si>
    <t>T« TiÕn Tïng</t>
  </si>
  <si>
    <t>NguyÔn V¨n TiÕn</t>
  </si>
  <si>
    <t>Vò TÊt TiÕn</t>
  </si>
  <si>
    <t>NguyÔn V¨n Tr×nh</t>
  </si>
  <si>
    <t>§Æng V¨n Tr­êng</t>
  </si>
  <si>
    <t>D­¬ng C«ng Tù</t>
  </si>
  <si>
    <t>D§ç V¨n Tu©n</t>
  </si>
  <si>
    <t xml:space="preserve">Hoµng V¨n TuÊn </t>
  </si>
  <si>
    <t>NguyÔn TiÕn TuÊn</t>
  </si>
  <si>
    <t>NguyÔn TiÕn V¨n</t>
  </si>
  <si>
    <t>Lª Sü Vinh</t>
  </si>
  <si>
    <t>Vò §øc Vinh</t>
  </si>
  <si>
    <r>
      <t>U«ng bÝ</t>
    </r>
    <r>
      <rPr>
        <i/>
        <sz val="14"/>
        <rFont val=".VnTime"/>
        <family val="2"/>
      </rPr>
      <t>, ngµy….th¸ng…..n¨m 2010</t>
    </r>
  </si>
  <si>
    <t>Gi¸o viªn chñ nhiÖm</t>
  </si>
  <si>
    <t>TRƯỜNG CAO ĐẲNG CN &amp;XD</t>
  </si>
  <si>
    <t>KHOA KỸ THUẬT MỎ</t>
  </si>
  <si>
    <t>Điểm tổng kết học tập kỳ cả năm, năm học 2009 - 2010</t>
  </si>
  <si>
    <t>Lớp: CĐ Cơ điện 1 K3</t>
  </si>
  <si>
    <t>STT</t>
  </si>
  <si>
    <t>Họ và tên sinh viên</t>
  </si>
  <si>
    <t>Môn</t>
  </si>
  <si>
    <t>Điểm TBC K2</t>
  </si>
  <si>
    <t>Điểm TBC K1</t>
  </si>
  <si>
    <t>Điểm TB cả năm</t>
  </si>
  <si>
    <t>Xếp loại ĐĐ kỳ I</t>
  </si>
  <si>
    <t>Xếp loại ĐĐ kỳ II</t>
  </si>
  <si>
    <t>ĐĐ cả năm</t>
  </si>
  <si>
    <t>Xếp loại HS cả năm</t>
  </si>
  <si>
    <t>§LCM</t>
  </si>
  <si>
    <t>§TCN</t>
  </si>
  <si>
    <t>M§</t>
  </si>
  <si>
    <t>§L</t>
  </si>
  <si>
    <t>AUTOCAD</t>
  </si>
  <si>
    <t>CSTDH</t>
  </si>
  <si>
    <t>TIN</t>
  </si>
  <si>
    <t>K.tÕ DN má</t>
  </si>
  <si>
    <t>SXTK</t>
  </si>
  <si>
    <t>CTM</t>
  </si>
  <si>
    <t>may khai thac</t>
  </si>
  <si>
    <t>van tai mo</t>
  </si>
  <si>
    <t>thuc tap cơ khí 2</t>
  </si>
  <si>
    <t>thuc tap cơ khí 1</t>
  </si>
  <si>
    <t>Truyền động T.L</t>
  </si>
  <si>
    <t>Truyền động điện</t>
  </si>
  <si>
    <t>Bơm ép quạt</t>
  </si>
  <si>
    <t>Ngô Đức</t>
  </si>
  <si>
    <t>Ân</t>
  </si>
  <si>
    <t xml:space="preserve"> yếu </t>
  </si>
  <si>
    <t xml:space="preserve">yếu </t>
  </si>
  <si>
    <t>Nguyễn Trọng</t>
  </si>
  <si>
    <t>Bắc</t>
  </si>
  <si>
    <t xml:space="preserve"> TBK </t>
  </si>
  <si>
    <t xml:space="preserve"> Khá </t>
  </si>
  <si>
    <t>Lê Duy</t>
  </si>
  <si>
    <t>Cường</t>
  </si>
  <si>
    <t xml:space="preserve"> TB </t>
  </si>
  <si>
    <t>Phạm Hồng</t>
  </si>
  <si>
    <t>Đạt</t>
  </si>
  <si>
    <t>Nguyễn Hồng</t>
  </si>
  <si>
    <t>Hải</t>
  </si>
  <si>
    <t>Nguyễn Văn</t>
  </si>
  <si>
    <t>Hưng</t>
  </si>
  <si>
    <t>Nguyễn Đình</t>
  </si>
  <si>
    <t>Khương</t>
  </si>
  <si>
    <t>Đào Sông</t>
  </si>
  <si>
    <t>Kiên</t>
  </si>
  <si>
    <t xml:space="preserve"> Tốt </t>
  </si>
  <si>
    <t xml:space="preserve">SX </t>
  </si>
  <si>
    <t>Phan Văn</t>
  </si>
  <si>
    <t xml:space="preserve"> TB</t>
  </si>
  <si>
    <t>Nguyễn Hoàng</t>
  </si>
  <si>
    <t>Linh</t>
  </si>
  <si>
    <t xml:space="preserve"> khá </t>
  </si>
  <si>
    <t>Nguyễn Hùng</t>
  </si>
  <si>
    <t>Mạnh</t>
  </si>
  <si>
    <t>Bàn Văn</t>
  </si>
  <si>
    <t>Nam</t>
  </si>
  <si>
    <t>Nguyễn Hữu</t>
  </si>
  <si>
    <t>Nghĩa</t>
  </si>
  <si>
    <t>Thân Văn</t>
  </si>
  <si>
    <t>Nhàn</t>
  </si>
  <si>
    <t>Phạm Văn</t>
  </si>
  <si>
    <t>Ninh</t>
  </si>
  <si>
    <t>Phong</t>
  </si>
  <si>
    <t>Quang</t>
  </si>
  <si>
    <t>Hoàng Nảm</t>
  </si>
  <si>
    <t>Sáng</t>
  </si>
  <si>
    <t>Nguyễn Trung</t>
  </si>
  <si>
    <t>Sơn</t>
  </si>
  <si>
    <t xml:space="preserve"> SX </t>
  </si>
  <si>
    <t>Giáp Văn</t>
  </si>
  <si>
    <t>Sao</t>
  </si>
  <si>
    <t>Phạm Hữu</t>
  </si>
  <si>
    <t>Sự</t>
  </si>
  <si>
    <t>Tăng</t>
  </si>
  <si>
    <t>Tạ Văn</t>
  </si>
  <si>
    <t>Tấn</t>
  </si>
  <si>
    <t>Thanh</t>
  </si>
  <si>
    <t>Lương Văn</t>
  </si>
  <si>
    <t>Tiến</t>
  </si>
  <si>
    <t>Lê Văn</t>
  </si>
  <si>
    <t>Toàn</t>
  </si>
  <si>
    <t>Toan</t>
  </si>
  <si>
    <t>Lương Ngọc</t>
  </si>
  <si>
    <t>Trường</t>
  </si>
  <si>
    <t>Nguyễn Ngọc</t>
  </si>
  <si>
    <t>Trí</t>
  </si>
  <si>
    <t>Dương Công</t>
  </si>
  <si>
    <t>Tuyền</t>
  </si>
  <si>
    <t>Đặng Văn</t>
  </si>
  <si>
    <t>Vững</t>
  </si>
  <si>
    <t>Khá</t>
  </si>
  <si>
    <t>Viên</t>
  </si>
  <si>
    <t>Thương</t>
  </si>
  <si>
    <t>TBK</t>
  </si>
  <si>
    <t>Xếp loại học sinh</t>
  </si>
  <si>
    <t>Giỏi:0</t>
  </si>
  <si>
    <t>GIÁO VIÊN CHỦ NHIỆM</t>
  </si>
  <si>
    <t>Khá: 5</t>
  </si>
  <si>
    <t>TBK: 15</t>
  </si>
  <si>
    <t>TB: 10</t>
  </si>
  <si>
    <t>yếu: 03</t>
  </si>
  <si>
    <t>Xếp loại DD</t>
  </si>
  <si>
    <t>XS: 03</t>
  </si>
  <si>
    <t>Tốt: 5</t>
  </si>
  <si>
    <t>NGUYỄN NAM PHONG</t>
  </si>
  <si>
    <t>NGUYỄN THỊ THU TRANG</t>
  </si>
  <si>
    <t>Khá: 16</t>
  </si>
  <si>
    <t>TBK:2</t>
  </si>
  <si>
    <t>TB: 05</t>
  </si>
  <si>
    <t>yếu: 01</t>
  </si>
  <si>
    <t>§iÓm TBC KI</t>
  </si>
  <si>
    <t>XÕp lo¹i DD kú I</t>
  </si>
  <si>
    <t>XÕp lo¹i HS</t>
  </si>
  <si>
    <t>TT HCM</t>
  </si>
  <si>
    <t>Autocad</t>
  </si>
  <si>
    <t>Chung</t>
  </si>
  <si>
    <t>GVCN</t>
  </si>
  <si>
    <t>Tr­êng c® C«ng nghiÖp &amp; x©y dùng</t>
  </si>
  <si>
    <t>khoa: kü thuËt má</t>
  </si>
  <si>
    <t xml:space="preserve"> tæng kÕt ®iÓm  n¨m häc 2009 -2010 </t>
  </si>
  <si>
    <t>líp cao ®¼ng khai th¸c 1- k3</t>
  </si>
  <si>
    <t>stt</t>
  </si>
  <si>
    <t>Häc kú I</t>
  </si>
  <si>
    <t>Häc kú II</t>
  </si>
  <si>
    <t>§iÓm TBC c¶ n¨m</t>
  </si>
  <si>
    <t>XÕp lo¹i §§ häc kú I</t>
  </si>
  <si>
    <t>XÕp lo¹i §§kú II</t>
  </si>
  <si>
    <t>§§ c¶ n¨m</t>
  </si>
  <si>
    <t>XÕp lo¹i SV c¶ n¨m</t>
  </si>
  <si>
    <t>Ghi chó</t>
  </si>
  <si>
    <t>§­êng lèi</t>
  </si>
  <si>
    <t>KT §iÖn tö</t>
  </si>
  <si>
    <t>Tr¾c ®Þa §C</t>
  </si>
  <si>
    <t>TT §Þa chÊt</t>
  </si>
  <si>
    <t>X¸c xuÊt TK</t>
  </si>
  <si>
    <t>Kinh tÕ DNM</t>
  </si>
  <si>
    <t>Thuû lùc</t>
  </si>
  <si>
    <t>VËn t¶i má</t>
  </si>
  <si>
    <t>KT Khai th¸c LT</t>
  </si>
  <si>
    <t>§cCT - §CTV</t>
  </si>
  <si>
    <t>PP më vØa</t>
  </si>
  <si>
    <t>§iÓm TBC Kú I</t>
  </si>
  <si>
    <t>TT Tr¾c ®Þa</t>
  </si>
  <si>
    <t>C«ng nghÖ KTHL</t>
  </si>
  <si>
    <t>§iÖn khÝ ho¸ XN</t>
  </si>
  <si>
    <t>Khoan næ m×n</t>
  </si>
  <si>
    <t>Th«ng giã - Tho¸t n­íc</t>
  </si>
  <si>
    <t>TT SX ë  lß CB</t>
  </si>
  <si>
    <t>TT C¬ khÝ</t>
  </si>
  <si>
    <t>§iÓm TBC KúII</t>
  </si>
  <si>
    <t>Lôc §øc</t>
  </si>
  <si>
    <t>Anh</t>
  </si>
  <si>
    <t>B. l­u</t>
  </si>
  <si>
    <t>B×nh</t>
  </si>
  <si>
    <t>Vò ThÕ</t>
  </si>
  <si>
    <t>TrÇn V¨n</t>
  </si>
  <si>
    <t>TrÞnh §×nh</t>
  </si>
  <si>
    <t>DÇn</t>
  </si>
  <si>
    <t>§ç Thanh</t>
  </si>
  <si>
    <t>Doanh</t>
  </si>
  <si>
    <t xml:space="preserve">§Æng V¨n </t>
  </si>
  <si>
    <t>Dông</t>
  </si>
  <si>
    <t>§ç V¨n</t>
  </si>
  <si>
    <t>Duy</t>
  </si>
  <si>
    <t>Gi¸p</t>
  </si>
  <si>
    <t>Hµ</t>
  </si>
  <si>
    <t>§ång V¨n</t>
  </si>
  <si>
    <t>H­íng</t>
  </si>
  <si>
    <t xml:space="preserve">M¹c V¨n </t>
  </si>
  <si>
    <t>Xs¾c</t>
  </si>
  <si>
    <t xml:space="preserve">§ç M¹nh </t>
  </si>
  <si>
    <t>Xsắc</t>
  </si>
  <si>
    <t xml:space="preserve">Ph¹m Trung </t>
  </si>
  <si>
    <t>HiÕu</t>
  </si>
  <si>
    <t xml:space="preserve">Ph¹m V¨n </t>
  </si>
  <si>
    <t xml:space="preserve">NguyÔn TrÝ </t>
  </si>
  <si>
    <t>Hoµng</t>
  </si>
  <si>
    <t>§ç §øc</t>
  </si>
  <si>
    <t>Huy</t>
  </si>
  <si>
    <t>Kh«i</t>
  </si>
  <si>
    <t xml:space="preserve">Høa V¨n </t>
  </si>
  <si>
    <t>Kiªn</t>
  </si>
  <si>
    <t>NguyÔn  Hång</t>
  </si>
  <si>
    <t>Kú</t>
  </si>
  <si>
    <t>Kû</t>
  </si>
  <si>
    <t>L­îng</t>
  </si>
  <si>
    <t>NguyÔn Thµnh</t>
  </si>
  <si>
    <t>Lu©n</t>
  </si>
  <si>
    <t>§inh Kh¾c</t>
  </si>
  <si>
    <t>NghÞ</t>
  </si>
  <si>
    <t>S¬n</t>
  </si>
  <si>
    <t xml:space="preserve">NguyÔn ThÞnh </t>
  </si>
  <si>
    <t>So¹n</t>
  </si>
  <si>
    <t>Vò §øc</t>
  </si>
  <si>
    <t>T©m</t>
  </si>
  <si>
    <t>T­êng</t>
  </si>
  <si>
    <t xml:space="preserve">Lª Thanh </t>
  </si>
  <si>
    <t>Tïng</t>
  </si>
  <si>
    <t>Khóc V¨n</t>
  </si>
  <si>
    <t>TiÒm</t>
  </si>
  <si>
    <t>Bïi C«ng</t>
  </si>
  <si>
    <t>Tó</t>
  </si>
  <si>
    <t>Bïi Gia</t>
  </si>
  <si>
    <t>Ph¹m Kh¸nh</t>
  </si>
  <si>
    <t>Toµn</t>
  </si>
  <si>
    <t xml:space="preserve">L­¬ng Ngäc </t>
  </si>
  <si>
    <t>To¶n</t>
  </si>
  <si>
    <t>Trung</t>
  </si>
  <si>
    <t>Tþ</t>
  </si>
  <si>
    <t>TrÇn Thanh</t>
  </si>
  <si>
    <t>TuyÒn</t>
  </si>
  <si>
    <t xml:space="preserve">TrÇn V¨n </t>
  </si>
  <si>
    <t>V­¬ng</t>
  </si>
  <si>
    <t>Lª Hång</t>
  </si>
  <si>
    <t>Khiªm</t>
  </si>
  <si>
    <t>XÕp lo¹i sinh viªn</t>
  </si>
  <si>
    <t>Giái: 0</t>
  </si>
  <si>
    <t>TB: 13</t>
  </si>
  <si>
    <t>XÕp lo¹i §§:</t>
  </si>
  <si>
    <t>Xs¾c:5</t>
  </si>
  <si>
    <t>Gi¸o viªn chñ nhiÖm:</t>
  </si>
  <si>
    <t>Kh¸:11</t>
  </si>
  <si>
    <t>YÕu:0</t>
  </si>
  <si>
    <t>Tèt: 27</t>
  </si>
  <si>
    <t>TBK: 17</t>
  </si>
  <si>
    <t>Kh¸: 8</t>
  </si>
  <si>
    <t>TB: 1</t>
  </si>
  <si>
    <t>§Æng ThÞ Thµnh</t>
  </si>
  <si>
    <r>
      <t xml:space="preserve">b¶ng tæng kÕt ®iÓm  </t>
    </r>
    <r>
      <rPr>
        <b/>
        <sz val="12"/>
        <rFont val="Times New Roman"/>
        <family val="1"/>
      </rPr>
      <t xml:space="preserve">NĂM </t>
    </r>
    <r>
      <rPr>
        <b/>
        <sz val="12"/>
        <rFont val=".VnTimeH"/>
        <family val="2"/>
      </rPr>
      <t xml:space="preserve">häc </t>
    </r>
    <r>
      <rPr>
        <b/>
        <sz val="12"/>
        <rFont val="Times New Roman"/>
        <family val="1"/>
      </rPr>
      <t>2009 - 2010</t>
    </r>
  </si>
  <si>
    <t xml:space="preserve"> líp cao ®¼ng khai th¸c 2- k3</t>
  </si>
  <si>
    <t>HỌC KỲ I</t>
  </si>
  <si>
    <t>HỌC KỲ II</t>
  </si>
  <si>
    <t>§iÓm TBC KII</t>
  </si>
  <si>
    <t>§iÓm TBC  cả năm</t>
  </si>
  <si>
    <t>Điểm rèn luyện</t>
  </si>
  <si>
    <t>§iÓm TB TBC MR</t>
  </si>
  <si>
    <t>KTĐ</t>
  </si>
  <si>
    <t>TT 
HCM</t>
  </si>
  <si>
    <t>TĐ
ĐC</t>
  </si>
  <si>
    <t>VT
Mỏ</t>
  </si>
  <si>
    <t>ĐLCM
ĐCSVN</t>
  </si>
  <si>
    <t>KT KT
L.Thiên</t>
  </si>
  <si>
    <t>TT
ĐC</t>
  </si>
  <si>
    <t>MV và
KT HL</t>
  </si>
  <si>
    <t>XS T.
KÊ</t>
  </si>
  <si>
    <t>AUTO
CAD</t>
  </si>
  <si>
    <t>Thủy
Lực</t>
  </si>
  <si>
    <t>ĐCTV
ĐCCT</t>
  </si>
  <si>
    <t>KTDN
Mỏ</t>
  </si>
  <si>
    <t>Điện XN</t>
  </si>
  <si>
    <t>KNMìn</t>
  </si>
  <si>
    <t>T gió  TN</t>
  </si>
  <si>
    <t>CN khai thác</t>
  </si>
  <si>
    <t>TT cơ khí</t>
  </si>
  <si>
    <t>TT Trắc địa</t>
  </si>
  <si>
    <t>Đào CLò</t>
  </si>
  <si>
    <t>Đ. Tử</t>
  </si>
  <si>
    <t xml:space="preserve">Vò V¨n </t>
  </si>
  <si>
    <t>TB.Kh¸</t>
  </si>
  <si>
    <t>TrÇn Danh</t>
  </si>
  <si>
    <t xml:space="preserve">§inh Xu©n </t>
  </si>
  <si>
    <t>ChiÒu</t>
  </si>
  <si>
    <t>Ph¹m V¨n</t>
  </si>
  <si>
    <t>§¨ng</t>
  </si>
  <si>
    <t xml:space="preserve">§µo Xu©n </t>
  </si>
  <si>
    <t>§iÒn</t>
  </si>
  <si>
    <t>Ph¹m §×nh</t>
  </si>
  <si>
    <t>DiÖn</t>
  </si>
  <si>
    <t xml:space="preserve">Phan V¨n </t>
  </si>
  <si>
    <t>Giang</t>
  </si>
  <si>
    <t>T.B×nh</t>
  </si>
  <si>
    <t xml:space="preserve">Lª V¨n </t>
  </si>
  <si>
    <t>Hµo</t>
  </si>
  <si>
    <t xml:space="preserve">Ph¹m Huy </t>
  </si>
  <si>
    <t xml:space="preserve">NguyÔn §×nh </t>
  </si>
  <si>
    <t>Ng« Duy</t>
  </si>
  <si>
    <t xml:space="preserve">Vi C«ng </t>
  </si>
  <si>
    <t>Hoµn</t>
  </si>
  <si>
    <t>HuÊn</t>
  </si>
  <si>
    <t>Long</t>
  </si>
  <si>
    <t xml:space="preserve">L­u V¨n </t>
  </si>
  <si>
    <t>Ngµ</t>
  </si>
  <si>
    <t xml:space="preserve">§ç ViÖt §×nh </t>
  </si>
  <si>
    <t>Phó</t>
  </si>
  <si>
    <t xml:space="preserve">TrÇn Hång </t>
  </si>
  <si>
    <t>Qu©n</t>
  </si>
  <si>
    <t xml:space="preserve">Ph¹m B¸ </t>
  </si>
  <si>
    <t>NguyÔn Ngäc</t>
  </si>
  <si>
    <t>Quúnh</t>
  </si>
  <si>
    <t>Tốt</t>
  </si>
  <si>
    <t xml:space="preserve">ThiÒu Quang </t>
  </si>
  <si>
    <t>Tµi</t>
  </si>
  <si>
    <t>Bïi C«ng ThÕ</t>
  </si>
  <si>
    <t xml:space="preserve">Vò H÷u </t>
  </si>
  <si>
    <t>Tè</t>
  </si>
  <si>
    <t>Thau</t>
  </si>
  <si>
    <t>Thô</t>
  </si>
  <si>
    <t>TrÇn C«ng</t>
  </si>
  <si>
    <t>Thu</t>
  </si>
  <si>
    <t>Vò Chi</t>
  </si>
  <si>
    <t>TiÕn</t>
  </si>
  <si>
    <t xml:space="preserve">§µm V¨n </t>
  </si>
  <si>
    <t xml:space="preserve">NguyÔn Xu©n </t>
  </si>
  <si>
    <t>Tr­êng</t>
  </si>
  <si>
    <t>NguyÔn Huy</t>
  </si>
  <si>
    <t>Ph¹m Thanh</t>
  </si>
  <si>
    <t>TuÊn</t>
  </si>
  <si>
    <t>Bïi §øc</t>
  </si>
  <si>
    <t>Vinh</t>
  </si>
  <si>
    <t xml:space="preserve">§Ëu ThÕ </t>
  </si>
  <si>
    <t>Vò</t>
  </si>
  <si>
    <t>U«ng bÝ: Ngµy   th¸ng   n¨m 2010</t>
  </si>
  <si>
    <t>XÕp lo¹i häc sinh</t>
  </si>
  <si>
    <t>Khoa kỹ thuật mỏ</t>
  </si>
  <si>
    <t>Kh¸: 4</t>
  </si>
  <si>
    <t>TBK: 26</t>
  </si>
  <si>
    <t>Yếu:1</t>
  </si>
  <si>
    <t>Nguyễn Nam Phong</t>
  </si>
  <si>
    <t>Phạm Ngọc Lợi</t>
  </si>
  <si>
    <r>
      <t xml:space="preserve">XÕp lo¹i </t>
    </r>
    <r>
      <rPr>
        <b/>
        <sz val="12"/>
        <rFont val="Times New Roman"/>
        <family val="1"/>
      </rPr>
      <t>ĐĐ</t>
    </r>
  </si>
  <si>
    <t>XS: 0</t>
  </si>
  <si>
    <t>Tèt: 38</t>
  </si>
  <si>
    <t>Kh¸:05</t>
  </si>
  <si>
    <t>TB: 0</t>
  </si>
  <si>
    <t>TRƯỜNG CĐ CÔNG NGHIỆP &amp; XD</t>
  </si>
  <si>
    <r>
      <t xml:space="preserve">ĐIỂM TỔNG KẾT HỌC TẬP CẢ NĂM - </t>
    </r>
    <r>
      <rPr>
        <b/>
        <sz val="12"/>
        <rFont val="Times New Roman"/>
        <family val="1"/>
      </rPr>
      <t>NĂM HỌC 2009-2010</t>
    </r>
  </si>
  <si>
    <t>Lớp: CĐ Khai thác - K4</t>
  </si>
  <si>
    <t>Môn học kỳ I</t>
  </si>
  <si>
    <t>§iÓm TBC K1</t>
  </si>
  <si>
    <t>Môn học kỳ II</t>
  </si>
  <si>
    <t>Điểm TBC năm</t>
  </si>
  <si>
    <t>TBC tích lũy</t>
  </si>
  <si>
    <t>Ghi chú</t>
  </si>
  <si>
    <t>ĐLCM của ĐCSVN</t>
  </si>
  <si>
    <t>Vật liệu mỏ</t>
  </si>
  <si>
    <t>Hình họa-VKT</t>
  </si>
  <si>
    <t>TA1</t>
  </si>
  <si>
    <t>Toán CC1</t>
  </si>
  <si>
    <t>Cơ LT</t>
  </si>
  <si>
    <t>Pháp luật</t>
  </si>
  <si>
    <t>Vật lý 1</t>
  </si>
  <si>
    <t>TN cơ bản</t>
  </si>
  <si>
    <t>Toán CC2</t>
  </si>
  <si>
    <t>Nhập môn tin học</t>
  </si>
  <si>
    <t>Hóa học ĐC</t>
  </si>
  <si>
    <t>TA 2</t>
  </si>
  <si>
    <t>Vật lý 2</t>
  </si>
  <si>
    <t>KT điện</t>
  </si>
  <si>
    <t>Hoµng ThÕ</t>
  </si>
  <si>
    <t>NguyÔn Th¸i</t>
  </si>
  <si>
    <t>§Æng V¨n</t>
  </si>
  <si>
    <t>B¶o</t>
  </si>
  <si>
    <t>C«ng</t>
  </si>
  <si>
    <t xml:space="preserve">§ç Biªn </t>
  </si>
  <si>
    <t>C­¬ng</t>
  </si>
  <si>
    <t>§ç M¹nh</t>
  </si>
  <si>
    <t>Ph¹m Xu©n</t>
  </si>
  <si>
    <t>TrÇn §¨ng</t>
  </si>
  <si>
    <t>DÜnh</t>
  </si>
  <si>
    <t>Ng« Xu©n</t>
  </si>
  <si>
    <t>§«ng</t>
  </si>
  <si>
    <t>§¹i</t>
  </si>
  <si>
    <t>NguyÔn TiÕn</t>
  </si>
  <si>
    <t>§¹t</t>
  </si>
  <si>
    <t xml:space="preserve">NguyÔn C«ng </t>
  </si>
  <si>
    <t>§oµn</t>
  </si>
  <si>
    <t>Ng« V¨n</t>
  </si>
  <si>
    <t>NguyÔn Tr­êng</t>
  </si>
  <si>
    <t>H¶i</t>
  </si>
  <si>
    <t>Tr­¬ng V¨n</t>
  </si>
  <si>
    <t>H­ng</t>
  </si>
  <si>
    <t>Lª V¨n</t>
  </si>
  <si>
    <t>Vò ChÝ</t>
  </si>
  <si>
    <t>Kh¸nh</t>
  </si>
  <si>
    <t>Khoa</t>
  </si>
  <si>
    <t xml:space="preserve">Hoµng V¨n </t>
  </si>
  <si>
    <t>KhoÎ</t>
  </si>
  <si>
    <t>Ph¹m §¨ng</t>
  </si>
  <si>
    <t>Nghiªm V¨n</t>
  </si>
  <si>
    <t>Ph¹m Ngäc</t>
  </si>
  <si>
    <t>Phan V¨n</t>
  </si>
  <si>
    <t xml:space="preserve">§µo V¨n </t>
  </si>
  <si>
    <t>LuyÖn</t>
  </si>
  <si>
    <t>Vò V¨n</t>
  </si>
  <si>
    <t>Ngäc</t>
  </si>
  <si>
    <t>Nh­</t>
  </si>
  <si>
    <t>Høa §øc</t>
  </si>
  <si>
    <t>Ph­¬ng</t>
  </si>
  <si>
    <t xml:space="preserve">KiÒu C«ng </t>
  </si>
  <si>
    <t>San</t>
  </si>
  <si>
    <t>Sinh</t>
  </si>
  <si>
    <t xml:space="preserve">Lª Duy </t>
  </si>
  <si>
    <t>Søc</t>
  </si>
  <si>
    <t>T©n</t>
  </si>
  <si>
    <t>Th©n</t>
  </si>
  <si>
    <t>Tho¹i</t>
  </si>
  <si>
    <t>L­u V¨n</t>
  </si>
  <si>
    <t>ThÞnh</t>
  </si>
  <si>
    <t>Tiªu</t>
  </si>
  <si>
    <t>Ng« Quang</t>
  </si>
  <si>
    <t>Lª Ngäc</t>
  </si>
  <si>
    <t>Tr­ëng</t>
  </si>
  <si>
    <t>M· V¨n</t>
  </si>
  <si>
    <t>TrÝ</t>
  </si>
  <si>
    <t>§oµn V¨n</t>
  </si>
  <si>
    <t>NguyÔn §øc</t>
  </si>
  <si>
    <t>VÜnh</t>
  </si>
  <si>
    <t>Vũ Đình</t>
  </si>
  <si>
    <t>Khang</t>
  </si>
  <si>
    <t xml:space="preserve">Nguyễn Văn </t>
  </si>
  <si>
    <t>Minh</t>
  </si>
  <si>
    <t>Uông Bí, ngày 02 tháng 7 năm 2010</t>
  </si>
  <si>
    <t>NGUYỄN THU THÙY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</si>
</sst>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97">
    <font>
      <sz val="10"/>
      <name val="Arial"/>
      <family val="0"/>
    </font>
    <font>
      <b/>
      <sz val="12"/>
      <name val=".VnTimeH"/>
      <family val="2"/>
    </font>
    <font>
      <sz val="12"/>
      <name val=".VnTime"/>
      <family val="0"/>
    </font>
    <font>
      <sz val="10"/>
      <name val=".VnTime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name val=".VnTimeH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.VnTimeH"/>
      <family val="2"/>
    </font>
    <font>
      <sz val="9"/>
      <name val="Arial"/>
      <family val="0"/>
    </font>
    <font>
      <sz val="9"/>
      <name val=".VnTime"/>
      <family val="2"/>
    </font>
    <font>
      <b/>
      <sz val="9"/>
      <name val=".VnTime"/>
      <family val="2"/>
    </font>
    <font>
      <sz val="9"/>
      <color indexed="9"/>
      <name val="Arial"/>
      <family val="0"/>
    </font>
    <font>
      <sz val="9"/>
      <color indexed="8"/>
      <name val=".VnTime"/>
      <family val="0"/>
    </font>
    <font>
      <b/>
      <sz val="8"/>
      <name val=".VnTime"/>
      <family val="2"/>
    </font>
    <font>
      <sz val="10"/>
      <name val=".VnTimeH"/>
      <family val="2"/>
    </font>
    <font>
      <b/>
      <sz val="10"/>
      <name val="Arial"/>
      <family val="2"/>
    </font>
    <font>
      <sz val="10"/>
      <color indexed="53"/>
      <name val="Arial"/>
      <family val="0"/>
    </font>
    <font>
      <sz val="14"/>
      <name val=".VnTime"/>
      <family val="2"/>
    </font>
    <font>
      <b/>
      <sz val="14"/>
      <name val=".VnTimeH"/>
      <family val="2"/>
    </font>
    <font>
      <sz val="6"/>
      <name val=".VnTime"/>
      <family val="2"/>
    </font>
    <font>
      <sz val="8"/>
      <name val=".VnTime"/>
      <family val="2"/>
    </font>
    <font>
      <sz val="8"/>
      <name val=".VnArial Narrow"/>
      <family val="2"/>
    </font>
    <font>
      <sz val="8"/>
      <name val="Times New Roman"/>
      <family val="1"/>
    </font>
    <font>
      <sz val="8"/>
      <name val="Arial Narrow"/>
      <family val="2"/>
    </font>
    <font>
      <sz val="9"/>
      <name val=".VnArial Narrow"/>
      <family val="2"/>
    </font>
    <font>
      <sz val="9"/>
      <color indexed="10"/>
      <name val=".VnArial Narrow"/>
      <family val="2"/>
    </font>
    <font>
      <sz val="9"/>
      <color indexed="10"/>
      <name val=".VnTime"/>
      <family val="2"/>
    </font>
    <font>
      <b/>
      <i/>
      <sz val="14"/>
      <name val=".VnTime"/>
      <family val="2"/>
    </font>
    <font>
      <i/>
      <sz val="14"/>
      <name val=".VnTime"/>
      <family val="2"/>
    </font>
    <font>
      <sz val="11"/>
      <name val=".VnTime"/>
      <family val="2"/>
    </font>
    <font>
      <b/>
      <sz val="12"/>
      <name val="Times New Roman"/>
      <family val="1"/>
    </font>
    <font>
      <b/>
      <sz val="11"/>
      <name val=".VnTime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name val=".VnTime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.VnArial Narrow"/>
      <family val="2"/>
    </font>
    <font>
      <b/>
      <sz val="10"/>
      <name val=".VnTime"/>
      <family val="2"/>
    </font>
    <font>
      <sz val="12"/>
      <name val="Arial"/>
      <family val="0"/>
    </font>
    <font>
      <sz val="10"/>
      <color indexed="8"/>
      <name val="Arial"/>
      <family val="0"/>
    </font>
    <font>
      <b/>
      <sz val="12"/>
      <name val=".VnTime"/>
      <family val="2"/>
    </font>
    <font>
      <b/>
      <i/>
      <sz val="11"/>
      <name val=".VnTime"/>
      <family val="2"/>
    </font>
    <font>
      <b/>
      <sz val="11"/>
      <name val=".VnTimeH"/>
      <family val="2"/>
    </font>
    <font>
      <sz val="10"/>
      <color indexed="8"/>
      <name val=".VnTime"/>
      <family val="2"/>
    </font>
    <font>
      <i/>
      <sz val="11"/>
      <name val=".VnTime"/>
      <family val="2"/>
    </font>
    <font>
      <i/>
      <sz val="12"/>
      <name val="Times New Roman"/>
      <family val="1"/>
    </font>
    <font>
      <sz val="12"/>
      <name val=".VnTimeH"/>
      <family val="2"/>
    </font>
    <font>
      <b/>
      <i/>
      <sz val="10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3" fillId="0" borderId="11" xfId="58" applyFont="1" applyBorder="1" applyAlignment="1">
      <alignment horizontal="center"/>
      <protection/>
    </xf>
    <xf numFmtId="0" fontId="13" fillId="0" borderId="12" xfId="58" applyFont="1" applyBorder="1" applyAlignment="1">
      <alignment horizontal="center"/>
      <protection/>
    </xf>
    <xf numFmtId="0" fontId="13" fillId="0" borderId="11" xfId="58" applyFont="1" applyBorder="1" applyAlignment="1">
      <alignment horizontal="right" vertical="center"/>
      <protection/>
    </xf>
    <xf numFmtId="0" fontId="13" fillId="0" borderId="12" xfId="58" applyFont="1" applyBorder="1" applyAlignment="1">
      <alignment horizontal="right" vertical="center"/>
      <protection/>
    </xf>
    <xf numFmtId="0" fontId="11" fillId="0" borderId="13" xfId="0" applyFont="1" applyBorder="1" applyAlignment="1">
      <alignment horizontal="center"/>
    </xf>
    <xf numFmtId="0" fontId="12" fillId="0" borderId="13" xfId="58" applyFont="1" applyFill="1" applyBorder="1" applyAlignment="1">
      <alignment horizontal="center" vertical="center"/>
      <protection/>
    </xf>
    <xf numFmtId="0" fontId="12" fillId="0" borderId="13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2" fillId="0" borderId="14" xfId="58" applyFont="1" applyFill="1" applyBorder="1" applyAlignment="1">
      <alignment horizontal="center" vertical="center"/>
      <protection/>
    </xf>
    <xf numFmtId="0" fontId="12" fillId="0" borderId="15" xfId="58" applyFont="1" applyFill="1" applyBorder="1" applyAlignment="1">
      <alignment horizontal="left"/>
      <protection/>
    </xf>
    <xf numFmtId="0" fontId="12" fillId="0" borderId="16" xfId="58" applyFont="1" applyFill="1" applyBorder="1" applyAlignment="1">
      <alignment horizontal="left"/>
      <protection/>
    </xf>
    <xf numFmtId="165" fontId="12" fillId="33" borderId="17" xfId="42" applyNumberFormat="1" applyFont="1" applyFill="1" applyBorder="1" applyAlignment="1">
      <alignment horizontal="center" vertical="center"/>
    </xf>
    <xf numFmtId="165" fontId="12" fillId="33" borderId="17" xfId="42" applyNumberFormat="1" applyFont="1" applyFill="1" applyBorder="1" applyAlignment="1">
      <alignment vertical="center"/>
    </xf>
    <xf numFmtId="164" fontId="12" fillId="0" borderId="17" xfId="0" applyNumberFormat="1" applyFont="1" applyBorder="1" applyAlignment="1">
      <alignment horizontal="center"/>
    </xf>
    <xf numFmtId="0" fontId="12" fillId="0" borderId="18" xfId="58" applyFont="1" applyBorder="1" applyAlignment="1">
      <alignment horizontal="center" vertical="center"/>
      <protection/>
    </xf>
    <xf numFmtId="0" fontId="12" fillId="0" borderId="19" xfId="58" applyFont="1" applyFill="1" applyBorder="1" applyAlignment="1">
      <alignment horizontal="left"/>
      <protection/>
    </xf>
    <xf numFmtId="0" fontId="12" fillId="0" borderId="20" xfId="58" applyFont="1" applyFill="1" applyBorder="1" applyAlignment="1">
      <alignment horizontal="left"/>
      <protection/>
    </xf>
    <xf numFmtId="165" fontId="12" fillId="33" borderId="21" xfId="42" applyNumberFormat="1" applyFont="1" applyFill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/>
    </xf>
    <xf numFmtId="164" fontId="12" fillId="0" borderId="21" xfId="58" applyNumberFormat="1" applyFont="1" applyFill="1" applyBorder="1" applyAlignment="1">
      <alignment horizontal="center" vertical="center"/>
      <protection/>
    </xf>
    <xf numFmtId="0" fontId="12" fillId="0" borderId="18" xfId="58" applyFont="1" applyFill="1" applyBorder="1" applyAlignment="1">
      <alignment horizontal="center" vertical="center"/>
      <protection/>
    </xf>
    <xf numFmtId="164" fontId="15" fillId="0" borderId="21" xfId="58" applyNumberFormat="1" applyFont="1" applyFill="1" applyBorder="1" applyAlignment="1">
      <alignment horizontal="center" vertical="center"/>
      <protection/>
    </xf>
    <xf numFmtId="16" fontId="12" fillId="0" borderId="19" xfId="58" applyNumberFormat="1" applyFont="1" applyFill="1" applyBorder="1" applyAlignment="1">
      <alignment horizontal="left"/>
      <protection/>
    </xf>
    <xf numFmtId="0" fontId="12" fillId="0" borderId="22" xfId="58" applyFont="1" applyFill="1" applyBorder="1" applyAlignment="1">
      <alignment horizontal="center" vertical="center"/>
      <protection/>
    </xf>
    <xf numFmtId="16" fontId="12" fillId="0" borderId="23" xfId="58" applyNumberFormat="1" applyFont="1" applyFill="1" applyBorder="1" applyAlignment="1">
      <alignment horizontal="left"/>
      <protection/>
    </xf>
    <xf numFmtId="0" fontId="12" fillId="0" borderId="24" xfId="58" applyFont="1" applyFill="1" applyBorder="1" applyAlignment="1">
      <alignment horizontal="left"/>
      <protection/>
    </xf>
    <xf numFmtId="164" fontId="12" fillId="0" borderId="25" xfId="0" applyNumberFormat="1" applyFont="1" applyBorder="1" applyAlignment="1">
      <alignment horizontal="center"/>
    </xf>
    <xf numFmtId="164" fontId="12" fillId="0" borderId="25" xfId="58" applyNumberFormat="1" applyFont="1" applyFill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2" fillId="0" borderId="0" xfId="58" applyFont="1" applyBorder="1">
      <alignment/>
      <protection/>
    </xf>
    <xf numFmtId="165" fontId="12" fillId="0" borderId="0" xfId="42" applyNumberFormat="1" applyFont="1" applyBorder="1" applyAlignment="1">
      <alignment vertical="center"/>
    </xf>
    <xf numFmtId="165" fontId="12" fillId="0" borderId="0" xfId="42" applyNumberFormat="1" applyFont="1" applyBorder="1" applyAlignment="1">
      <alignment horizontal="center" vertical="center"/>
    </xf>
    <xf numFmtId="43" fontId="12" fillId="0" borderId="0" xfId="42" applyNumberFormat="1" applyFont="1" applyFill="1" applyBorder="1" applyAlignment="1" quotePrefix="1">
      <alignment horizontal="center" vertical="center"/>
    </xf>
    <xf numFmtId="43" fontId="12" fillId="0" borderId="0" xfId="42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3" fillId="0" borderId="0" xfId="57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left" vertical="center"/>
      <protection/>
    </xf>
    <xf numFmtId="0" fontId="12" fillId="0" borderId="0" xfId="58" applyFont="1" applyBorder="1" applyAlignment="1">
      <alignment vertical="center"/>
      <protection/>
    </xf>
    <xf numFmtId="166" fontId="12" fillId="0" borderId="0" xfId="42" applyNumberFormat="1" applyFont="1" applyBorder="1" applyAlignment="1">
      <alignment horizontal="right" vertical="center"/>
    </xf>
    <xf numFmtId="9" fontId="10" fillId="0" borderId="0" xfId="57" applyNumberFormat="1" applyFont="1" applyBorder="1" applyAlignment="1">
      <alignment horizontal="left" vertical="center"/>
      <protection/>
    </xf>
    <xf numFmtId="0" fontId="12" fillId="0" borderId="0" xfId="0" applyFont="1" applyBorder="1" applyAlignment="1">
      <alignment/>
    </xf>
    <xf numFmtId="0" fontId="12" fillId="0" borderId="0" xfId="57" applyFont="1" applyBorder="1" applyAlignment="1">
      <alignment horizontal="left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right" vertical="center"/>
      <protection/>
    </xf>
    <xf numFmtId="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4" fontId="12" fillId="0" borderId="0" xfId="58" applyNumberFormat="1" applyFont="1" applyFill="1" applyBorder="1" applyAlignment="1">
      <alignment horizontal="left" vertical="center"/>
      <protection/>
    </xf>
    <xf numFmtId="164" fontId="12" fillId="0" borderId="26" xfId="58" applyNumberFormat="1" applyFont="1" applyFill="1" applyBorder="1" applyAlignment="1">
      <alignment horizontal="center" vertical="center"/>
      <protection/>
    </xf>
    <xf numFmtId="43" fontId="12" fillId="0" borderId="26" xfId="42" applyNumberFormat="1" applyFont="1" applyFill="1" applyBorder="1" applyAlignment="1">
      <alignment horizontal="center" vertical="center"/>
    </xf>
    <xf numFmtId="43" fontId="12" fillId="0" borderId="27" xfId="42" applyNumberFormat="1" applyFont="1" applyFill="1" applyBorder="1" applyAlignment="1">
      <alignment horizontal="center" vertical="center"/>
    </xf>
    <xf numFmtId="164" fontId="12" fillId="0" borderId="28" xfId="58" applyNumberFormat="1" applyFont="1" applyFill="1" applyBorder="1" applyAlignment="1">
      <alignment horizontal="center" vertical="center"/>
      <protection/>
    </xf>
    <xf numFmtId="164" fontId="12" fillId="0" borderId="29" xfId="58" applyNumberFormat="1" applyFont="1" applyFill="1" applyBorder="1" applyAlignment="1">
      <alignment horizontal="center" vertical="center"/>
      <protection/>
    </xf>
    <xf numFmtId="0" fontId="16" fillId="0" borderId="13" xfId="58" applyFont="1" applyBorder="1" applyAlignment="1">
      <alignment horizontal="center" vertical="center" wrapText="1"/>
      <protection/>
    </xf>
    <xf numFmtId="0" fontId="13" fillId="0" borderId="30" xfId="58" applyFont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164" fontId="13" fillId="0" borderId="17" xfId="0" applyNumberFormat="1" applyFont="1" applyBorder="1" applyAlignment="1">
      <alignment horizontal="center"/>
    </xf>
    <xf numFmtId="164" fontId="13" fillId="0" borderId="28" xfId="0" applyNumberFormat="1" applyFont="1" applyBorder="1" applyAlignment="1">
      <alignment horizontal="center"/>
    </xf>
    <xf numFmtId="164" fontId="13" fillId="0" borderId="3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64" fontId="12" fillId="33" borderId="17" xfId="58" applyNumberFormat="1" applyFont="1" applyFill="1" applyBorder="1" applyAlignment="1">
      <alignment horizontal="center"/>
      <protection/>
    </xf>
    <xf numFmtId="164" fontId="12" fillId="33" borderId="21" xfId="58" applyNumberFormat="1" applyFont="1" applyFill="1" applyBorder="1" applyAlignment="1">
      <alignment horizontal="center"/>
      <protection/>
    </xf>
    <xf numFmtId="165" fontId="12" fillId="33" borderId="21" xfId="42" applyNumberFormat="1" applyFont="1" applyFill="1" applyBorder="1" applyAlignment="1">
      <alignment vertical="center"/>
    </xf>
    <xf numFmtId="0" fontId="14" fillId="33" borderId="21" xfId="0" applyFont="1" applyFill="1" applyBorder="1" applyAlignment="1">
      <alignment/>
    </xf>
    <xf numFmtId="164" fontId="12" fillId="33" borderId="25" xfId="58" applyNumberFormat="1" applyFont="1" applyFill="1" applyBorder="1" applyAlignment="1">
      <alignment horizontal="center"/>
      <protection/>
    </xf>
    <xf numFmtId="165" fontId="12" fillId="33" borderId="25" xfId="42" applyNumberFormat="1" applyFont="1" applyFill="1" applyBorder="1" applyAlignment="1">
      <alignment vertical="center"/>
    </xf>
    <xf numFmtId="165" fontId="12" fillId="33" borderId="25" xfId="42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2" fillId="34" borderId="17" xfId="0" applyFont="1" applyFill="1" applyBorder="1" applyAlignment="1">
      <alignment horizontal="center" vertical="center"/>
    </xf>
    <xf numFmtId="0" fontId="23" fillId="34" borderId="33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2" fillId="34" borderId="34" xfId="0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/>
    </xf>
    <xf numFmtId="0" fontId="24" fillId="34" borderId="34" xfId="0" applyFont="1" applyFill="1" applyBorder="1" applyAlignment="1">
      <alignment horizontal="center"/>
    </xf>
    <xf numFmtId="0" fontId="25" fillId="34" borderId="34" xfId="0" applyFont="1" applyFill="1" applyBorder="1" applyAlignment="1">
      <alignment horizontal="center"/>
    </xf>
    <xf numFmtId="0" fontId="23" fillId="34" borderId="35" xfId="0" applyFont="1" applyFill="1" applyBorder="1" applyAlignment="1">
      <alignment horizontal="center"/>
    </xf>
    <xf numFmtId="0" fontId="26" fillId="34" borderId="3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164" fontId="27" fillId="35" borderId="17" xfId="0" applyNumberFormat="1" applyFont="1" applyFill="1" applyBorder="1" applyAlignment="1">
      <alignment horizontal="center"/>
    </xf>
    <xf numFmtId="0" fontId="12" fillId="35" borderId="17" xfId="0" applyFont="1" applyFill="1" applyBorder="1" applyAlignment="1">
      <alignment/>
    </xf>
    <xf numFmtId="2" fontId="12" fillId="0" borderId="21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164" fontId="27" fillId="35" borderId="21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/>
    </xf>
    <xf numFmtId="0" fontId="12" fillId="0" borderId="21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7" fillId="36" borderId="21" xfId="0" applyFont="1" applyFill="1" applyBorder="1" applyAlignment="1">
      <alignment horizontal="center"/>
    </xf>
    <xf numFmtId="164" fontId="28" fillId="35" borderId="21" xfId="0" applyNumberFormat="1" applyFont="1" applyFill="1" applyBorder="1" applyAlignment="1">
      <alignment horizontal="center"/>
    </xf>
    <xf numFmtId="0" fontId="29" fillId="35" borderId="21" xfId="0" applyFont="1" applyFill="1" applyBorder="1" applyAlignment="1">
      <alignment/>
    </xf>
    <xf numFmtId="0" fontId="12" fillId="35" borderId="21" xfId="0" applyFont="1" applyFill="1" applyBorder="1" applyAlignment="1">
      <alignment horizontal="center"/>
    </xf>
    <xf numFmtId="0" fontId="27" fillId="0" borderId="36" xfId="0" applyFont="1" applyBorder="1" applyAlignment="1">
      <alignment horizontal="center"/>
    </xf>
    <xf numFmtId="164" fontId="27" fillId="35" borderId="36" xfId="0" applyNumberFormat="1" applyFont="1" applyFill="1" applyBorder="1" applyAlignment="1">
      <alignment horizontal="center"/>
    </xf>
    <xf numFmtId="0" fontId="12" fillId="35" borderId="36" xfId="0" applyFont="1" applyFill="1" applyBorder="1" applyAlignment="1">
      <alignment/>
    </xf>
    <xf numFmtId="0" fontId="27" fillId="0" borderId="28" xfId="0" applyFont="1" applyBorder="1" applyAlignment="1">
      <alignment horizontal="center"/>
    </xf>
    <xf numFmtId="164" fontId="27" fillId="35" borderId="28" xfId="0" applyNumberFormat="1" applyFont="1" applyFill="1" applyBorder="1" applyAlignment="1">
      <alignment horizontal="center"/>
    </xf>
    <xf numFmtId="0" fontId="12" fillId="35" borderId="28" xfId="0" applyFont="1" applyFill="1" applyBorder="1" applyAlignment="1">
      <alignment/>
    </xf>
    <xf numFmtId="0" fontId="2" fillId="0" borderId="34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164" fontId="27" fillId="35" borderId="34" xfId="0" applyNumberFormat="1" applyFont="1" applyFill="1" applyBorder="1" applyAlignment="1">
      <alignment horizontal="center"/>
    </xf>
    <xf numFmtId="0" fontId="12" fillId="35" borderId="34" xfId="0" applyFont="1" applyFill="1" applyBorder="1" applyAlignment="1">
      <alignment/>
    </xf>
    <xf numFmtId="2" fontId="12" fillId="0" borderId="34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2" fillId="0" borderId="17" xfId="0" applyFont="1" applyBorder="1" applyAlignment="1">
      <alignment horizontal="left"/>
    </xf>
    <xf numFmtId="0" fontId="32" fillId="0" borderId="21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4" fillId="0" borderId="0" xfId="0" applyFont="1" applyAlignment="1">
      <alignment/>
    </xf>
    <xf numFmtId="0" fontId="36" fillId="0" borderId="37" xfId="58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>
      <alignment horizontal="center" textRotation="90"/>
    </xf>
    <xf numFmtId="0" fontId="12" fillId="0" borderId="38" xfId="58" applyFont="1" applyFill="1" applyBorder="1" applyAlignment="1">
      <alignment horizontal="center" textRotation="90" wrapText="1"/>
      <protection/>
    </xf>
    <xf numFmtId="0" fontId="12" fillId="0" borderId="13" xfId="58" applyFont="1" applyFill="1" applyBorder="1" applyAlignment="1">
      <alignment horizontal="center" textRotation="90" wrapText="1"/>
      <protection/>
    </xf>
    <xf numFmtId="0" fontId="40" fillId="0" borderId="13" xfId="58" applyFont="1" applyFill="1" applyBorder="1" applyAlignment="1">
      <alignment horizontal="center" textRotation="90"/>
      <protection/>
    </xf>
    <xf numFmtId="0" fontId="12" fillId="0" borderId="13" xfId="58" applyFont="1" applyFill="1" applyBorder="1" applyAlignment="1">
      <alignment horizontal="center" textRotation="90"/>
      <protection/>
    </xf>
    <xf numFmtId="0" fontId="12" fillId="0" borderId="13" xfId="58" applyFont="1" applyFill="1" applyBorder="1" applyAlignment="1">
      <alignment textRotation="90"/>
      <protection/>
    </xf>
    <xf numFmtId="0" fontId="41" fillId="0" borderId="13" xfId="0" applyFont="1" applyFill="1" applyBorder="1" applyAlignment="1">
      <alignment horizontal="center" textRotation="90"/>
    </xf>
    <xf numFmtId="0" fontId="41" fillId="0" borderId="38" xfId="58" applyFont="1" applyFill="1" applyBorder="1" applyAlignment="1">
      <alignment horizontal="center" textRotation="90" wrapText="1"/>
      <protection/>
    </xf>
    <xf numFmtId="0" fontId="41" fillId="0" borderId="13" xfId="58" applyFont="1" applyFill="1" applyBorder="1" applyAlignment="1">
      <alignment horizontal="center" textRotation="90" wrapText="1"/>
      <protection/>
    </xf>
    <xf numFmtId="0" fontId="42" fillId="0" borderId="13" xfId="58" applyFont="1" applyFill="1" applyBorder="1" applyAlignment="1">
      <alignment horizontal="center" vertical="center" textRotation="90" wrapText="1"/>
      <protection/>
    </xf>
    <xf numFmtId="0" fontId="42" fillId="0" borderId="13" xfId="58" applyFont="1" applyFill="1" applyBorder="1" applyAlignment="1">
      <alignment horizontal="center" textRotation="90"/>
      <protection/>
    </xf>
    <xf numFmtId="0" fontId="12" fillId="0" borderId="38" xfId="58" applyFont="1" applyFill="1" applyBorder="1" applyAlignment="1">
      <alignment horizontal="center" wrapText="1"/>
      <protection/>
    </xf>
    <xf numFmtId="0" fontId="12" fillId="0" borderId="13" xfId="58" applyFont="1" applyFill="1" applyBorder="1" applyAlignment="1">
      <alignment horizontal="center"/>
      <protection/>
    </xf>
    <xf numFmtId="0" fontId="40" fillId="0" borderId="13" xfId="58" applyFont="1" applyFill="1" applyBorder="1" applyAlignment="1">
      <alignment horizontal="center"/>
      <protection/>
    </xf>
    <xf numFmtId="0" fontId="41" fillId="0" borderId="38" xfId="58" applyFont="1" applyFill="1" applyBorder="1" applyAlignment="1">
      <alignment horizontal="center" wrapText="1"/>
      <protection/>
    </xf>
    <xf numFmtId="0" fontId="41" fillId="0" borderId="13" xfId="58" applyFont="1" applyFill="1" applyBorder="1" applyAlignment="1">
      <alignment horizontal="center"/>
      <protection/>
    </xf>
    <xf numFmtId="0" fontId="42" fillId="0" borderId="13" xfId="58" applyFont="1" applyFill="1" applyBorder="1" applyAlignment="1">
      <alignment horizontal="center"/>
      <protection/>
    </xf>
    <xf numFmtId="0" fontId="36" fillId="0" borderId="39" xfId="58" applyFont="1" applyBorder="1" applyAlignment="1">
      <alignment horizontal="center" vertical="center" wrapText="1"/>
      <protection/>
    </xf>
    <xf numFmtId="0" fontId="43" fillId="0" borderId="40" xfId="58" applyFont="1" applyFill="1" applyBorder="1" applyAlignment="1">
      <alignment horizontal="left"/>
      <protection/>
    </xf>
    <xf numFmtId="0" fontId="43" fillId="0" borderId="38" xfId="58" applyFont="1" applyFill="1" applyBorder="1" applyAlignment="1">
      <alignment horizontal="left"/>
      <protection/>
    </xf>
    <xf numFmtId="164" fontId="3" fillId="0" borderId="38" xfId="58" applyNumberFormat="1" applyFont="1" applyFill="1" applyBorder="1" applyAlignment="1">
      <alignment horizontal="center" wrapText="1"/>
      <protection/>
    </xf>
    <xf numFmtId="164" fontId="3" fillId="0" borderId="13" xfId="58" applyNumberFormat="1" applyFont="1" applyFill="1" applyBorder="1" applyAlignment="1">
      <alignment horizontal="center"/>
      <protection/>
    </xf>
    <xf numFmtId="164" fontId="44" fillId="0" borderId="38" xfId="58" applyNumberFormat="1" applyFont="1" applyFill="1" applyBorder="1" applyAlignment="1">
      <alignment horizontal="center" wrapText="1"/>
      <protection/>
    </xf>
    <xf numFmtId="164" fontId="45" fillId="0" borderId="13" xfId="58" applyNumberFormat="1" applyFont="1" applyFill="1" applyBorder="1" applyAlignment="1">
      <alignment horizontal="center"/>
      <protection/>
    </xf>
    <xf numFmtId="164" fontId="45" fillId="0" borderId="38" xfId="58" applyNumberFormat="1" applyFont="1" applyFill="1" applyBorder="1" applyAlignment="1">
      <alignment horizontal="center" wrapText="1"/>
      <protection/>
    </xf>
    <xf numFmtId="164" fontId="38" fillId="0" borderId="13" xfId="58" applyNumberFormat="1" applyFont="1" applyFill="1" applyBorder="1" applyAlignment="1">
      <alignment horizontal="center"/>
      <protection/>
    </xf>
    <xf numFmtId="43" fontId="46" fillId="0" borderId="13" xfId="42" applyNumberFormat="1" applyFont="1" applyFill="1" applyBorder="1" applyAlignment="1">
      <alignment horizontal="center" vertical="center"/>
    </xf>
    <xf numFmtId="43" fontId="46" fillId="0" borderId="40" xfId="42" applyNumberFormat="1" applyFont="1" applyFill="1" applyBorder="1" applyAlignment="1">
      <alignment horizontal="center" vertical="center"/>
    </xf>
    <xf numFmtId="43" fontId="39" fillId="0" borderId="30" xfId="42" applyNumberFormat="1" applyFont="1" applyFill="1" applyBorder="1" applyAlignment="1">
      <alignment horizontal="center" vertical="center"/>
    </xf>
    <xf numFmtId="43" fontId="36" fillId="0" borderId="13" xfId="42" applyNumberFormat="1" applyFont="1" applyFill="1" applyBorder="1" applyAlignment="1">
      <alignment horizontal="center" vertical="center"/>
    </xf>
    <xf numFmtId="43" fontId="38" fillId="0" borderId="30" xfId="42" applyNumberFormat="1" applyFont="1" applyFill="1" applyBorder="1" applyAlignment="1">
      <alignment horizontal="center" vertical="center"/>
    </xf>
    <xf numFmtId="43" fontId="36" fillId="0" borderId="40" xfId="42" applyNumberFormat="1" applyFont="1" applyFill="1" applyBorder="1" applyAlignment="1">
      <alignment horizontal="center" vertical="center"/>
    </xf>
    <xf numFmtId="164" fontId="47" fillId="0" borderId="13" xfId="58" applyNumberFormat="1" applyFont="1" applyFill="1" applyBorder="1" applyAlignment="1">
      <alignment horizontal="center"/>
      <protection/>
    </xf>
    <xf numFmtId="164" fontId="47" fillId="0" borderId="38" xfId="58" applyNumberFormat="1" applyFont="1" applyFill="1" applyBorder="1" applyAlignment="1">
      <alignment horizontal="center" wrapText="1"/>
      <protection/>
    </xf>
    <xf numFmtId="0" fontId="46" fillId="0" borderId="13" xfId="0" applyFont="1" applyFill="1" applyBorder="1" applyAlignment="1">
      <alignment horizontal="center"/>
    </xf>
    <xf numFmtId="0" fontId="43" fillId="0" borderId="40" xfId="58" applyFont="1" applyFill="1" applyBorder="1" applyAlignment="1">
      <alignment horizontal="left" vertical="center"/>
      <protection/>
    </xf>
    <xf numFmtId="0" fontId="43" fillId="0" borderId="38" xfId="58" applyFont="1" applyFill="1" applyBorder="1" applyAlignment="1">
      <alignment horizontal="left" vertical="center"/>
      <protection/>
    </xf>
    <xf numFmtId="164" fontId="3" fillId="0" borderId="38" xfId="58" applyNumberFormat="1" applyFont="1" applyFill="1" applyBorder="1" applyAlignment="1">
      <alignment horizontal="center" vertical="center" wrapText="1"/>
      <protection/>
    </xf>
    <xf numFmtId="164" fontId="3" fillId="0" borderId="13" xfId="58" applyNumberFormat="1" applyFont="1" applyFill="1" applyBorder="1" applyAlignment="1">
      <alignment horizontal="center" vertical="center"/>
      <protection/>
    </xf>
    <xf numFmtId="164" fontId="45" fillId="0" borderId="38" xfId="58" applyNumberFormat="1" applyFont="1" applyFill="1" applyBorder="1" applyAlignment="1">
      <alignment horizontal="center" vertical="center" wrapText="1"/>
      <protection/>
    </xf>
    <xf numFmtId="164" fontId="45" fillId="0" borderId="13" xfId="58" applyNumberFormat="1" applyFont="1" applyFill="1" applyBorder="1" applyAlignment="1">
      <alignment horizontal="center" vertical="center"/>
      <protection/>
    </xf>
    <xf numFmtId="0" fontId="46" fillId="0" borderId="13" xfId="0" applyFont="1" applyFill="1" applyBorder="1" applyAlignment="1">
      <alignment horizontal="center" vertical="center" wrapText="1"/>
    </xf>
    <xf numFmtId="0" fontId="43" fillId="0" borderId="41" xfId="58" applyFont="1" applyFill="1" applyBorder="1" applyAlignment="1">
      <alignment horizontal="left"/>
      <protection/>
    </xf>
    <xf numFmtId="0" fontId="43" fillId="0" borderId="42" xfId="58" applyFont="1" applyFill="1" applyBorder="1" applyAlignment="1">
      <alignment horizontal="left"/>
      <protection/>
    </xf>
    <xf numFmtId="164" fontId="45" fillId="0" borderId="43" xfId="58" applyNumberFormat="1" applyFont="1" applyFill="1" applyBorder="1" applyAlignment="1">
      <alignment horizontal="center"/>
      <protection/>
    </xf>
    <xf numFmtId="164" fontId="3" fillId="0" borderId="43" xfId="58" applyNumberFormat="1" applyFont="1" applyFill="1" applyBorder="1" applyAlignment="1">
      <alignment horizontal="center"/>
      <protection/>
    </xf>
    <xf numFmtId="164" fontId="3" fillId="0" borderId="42" xfId="58" applyNumberFormat="1" applyFont="1" applyFill="1" applyBorder="1" applyAlignment="1">
      <alignment horizontal="center" wrapText="1"/>
      <protection/>
    </xf>
    <xf numFmtId="164" fontId="45" fillId="0" borderId="42" xfId="58" applyNumberFormat="1" applyFont="1" applyFill="1" applyBorder="1" applyAlignment="1">
      <alignment horizontal="center" wrapText="1"/>
      <protection/>
    </xf>
    <xf numFmtId="164" fontId="38" fillId="0" borderId="43" xfId="58" applyNumberFormat="1" applyFont="1" applyFill="1" applyBorder="1" applyAlignment="1">
      <alignment horizontal="center"/>
      <protection/>
    </xf>
    <xf numFmtId="0" fontId="46" fillId="0" borderId="43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46" fillId="0" borderId="0" xfId="58" applyFont="1" applyBorder="1">
      <alignment/>
      <protection/>
    </xf>
    <xf numFmtId="0" fontId="46" fillId="0" borderId="0" xfId="58" applyFont="1" applyFill="1" applyBorder="1">
      <alignment/>
      <protection/>
    </xf>
    <xf numFmtId="0" fontId="36" fillId="0" borderId="0" xfId="58" applyFont="1" applyFill="1" applyBorder="1">
      <alignment/>
      <protection/>
    </xf>
    <xf numFmtId="0" fontId="4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43" fillId="0" borderId="0" xfId="0" applyFont="1" applyFill="1" applyBorder="1" applyAlignment="1">
      <alignment vertical="center" wrapText="1"/>
    </xf>
    <xf numFmtId="0" fontId="45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0" fillId="33" borderId="13" xfId="0" applyFill="1" applyBorder="1" applyAlignment="1">
      <alignment horizontal="center" textRotation="90"/>
    </xf>
    <xf numFmtId="0" fontId="32" fillId="33" borderId="13" xfId="0" applyFont="1" applyFill="1" applyBorder="1" applyAlignment="1">
      <alignment horizontal="center" textRotation="90"/>
    </xf>
    <xf numFmtId="0" fontId="32" fillId="0" borderId="13" xfId="0" applyFont="1" applyBorder="1" applyAlignment="1">
      <alignment textRotation="90" wrapText="1"/>
    </xf>
    <xf numFmtId="0" fontId="32" fillId="0" borderId="13" xfId="0" applyFont="1" applyBorder="1" applyAlignment="1">
      <alignment textRotation="90"/>
    </xf>
    <xf numFmtId="0" fontId="0" fillId="33" borderId="13" xfId="0" applyFill="1" applyBorder="1" applyAlignment="1">
      <alignment horizontal="center"/>
    </xf>
    <xf numFmtId="0" fontId="32" fillId="0" borderId="13" xfId="0" applyFont="1" applyBorder="1" applyAlignment="1">
      <alignment wrapText="1"/>
    </xf>
    <xf numFmtId="0" fontId="32" fillId="0" borderId="13" xfId="0" applyFont="1" applyBorder="1" applyAlignment="1">
      <alignment/>
    </xf>
    <xf numFmtId="0" fontId="5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164" fontId="0" fillId="33" borderId="45" xfId="0" applyNumberFormat="1" applyFill="1" applyBorder="1" applyAlignment="1">
      <alignment horizontal="center"/>
    </xf>
    <xf numFmtId="164" fontId="0" fillId="33" borderId="45" xfId="0" applyNumberFormat="1" applyFont="1" applyFill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center" vertical="center" wrapText="1"/>
    </xf>
    <xf numFmtId="164" fontId="3" fillId="33" borderId="45" xfId="0" applyNumberFormat="1" applyFont="1" applyFill="1" applyBorder="1" applyAlignment="1">
      <alignment horizontal="center" vertical="center" wrapText="1"/>
    </xf>
    <xf numFmtId="164" fontId="32" fillId="0" borderId="45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52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164" fontId="0" fillId="33" borderId="48" xfId="0" applyNumberFormat="1" applyFill="1" applyBorder="1" applyAlignment="1">
      <alignment horizontal="center"/>
    </xf>
    <xf numFmtId="164" fontId="0" fillId="33" borderId="48" xfId="0" applyNumberFormat="1" applyFont="1" applyFill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164" fontId="0" fillId="37" borderId="48" xfId="0" applyNumberFormat="1" applyFont="1" applyFill="1" applyBorder="1" applyAlignment="1">
      <alignment horizontal="center"/>
    </xf>
    <xf numFmtId="164" fontId="0" fillId="37" borderId="48" xfId="0" applyNumberFormat="1" applyFill="1" applyBorder="1" applyAlignment="1">
      <alignment horizontal="center"/>
    </xf>
    <xf numFmtId="164" fontId="53" fillId="33" borderId="48" xfId="0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164" fontId="0" fillId="33" borderId="51" xfId="0" applyNumberFormat="1" applyFill="1" applyBorder="1" applyAlignment="1">
      <alignment horizontal="center"/>
    </xf>
    <xf numFmtId="164" fontId="0" fillId="33" borderId="51" xfId="0" applyNumberFormat="1" applyFont="1" applyFill="1" applyBorder="1" applyAlignment="1">
      <alignment horizontal="center"/>
    </xf>
    <xf numFmtId="164" fontId="0" fillId="37" borderId="51" xfId="0" applyNumberFormat="1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51" xfId="0" applyBorder="1" applyAlignment="1">
      <alignment/>
    </xf>
    <xf numFmtId="0" fontId="5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3" xfId="0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5" xfId="0" applyFont="1" applyBorder="1" applyAlignment="1">
      <alignment vertical="center"/>
    </xf>
    <xf numFmtId="0" fontId="43" fillId="0" borderId="35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1" fontId="45" fillId="0" borderId="17" xfId="0" applyNumberFormat="1" applyFont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164" fontId="45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1" fontId="45" fillId="0" borderId="21" xfId="0" applyNumberFormat="1" applyFont="1" applyBorder="1" applyAlignment="1">
      <alignment horizontal="center"/>
    </xf>
    <xf numFmtId="164" fontId="45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5" fillId="38" borderId="21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1" fontId="45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57" fillId="0" borderId="21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57" fillId="0" borderId="34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164" fontId="45" fillId="0" borderId="34" xfId="0" applyNumberFormat="1" applyFont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32" fillId="0" borderId="54" xfId="0" applyFont="1" applyBorder="1" applyAlignment="1">
      <alignment/>
    </xf>
    <xf numFmtId="0" fontId="32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48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60" fillId="0" borderId="0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48" fillId="0" borderId="13" xfId="58" applyFont="1" applyBorder="1" applyAlignment="1">
      <alignment horizontal="center" vertical="center" textRotation="90" wrapText="1"/>
      <protection/>
    </xf>
    <xf numFmtId="0" fontId="59" fillId="0" borderId="13" xfId="58" applyFont="1" applyBorder="1" applyAlignment="1">
      <alignment horizontal="center" vertical="center" textRotation="90"/>
      <protection/>
    </xf>
    <xf numFmtId="0" fontId="59" fillId="0" borderId="13" xfId="58" applyFont="1" applyBorder="1" applyAlignment="1">
      <alignment horizontal="center" vertical="center" textRotation="90" wrapText="1"/>
      <protection/>
    </xf>
    <xf numFmtId="0" fontId="48" fillId="0" borderId="13" xfId="58" applyFont="1" applyBorder="1" applyAlignment="1">
      <alignment horizontal="center" vertical="center" textRotation="90"/>
      <protection/>
    </xf>
    <xf numFmtId="0" fontId="51" fillId="0" borderId="13" xfId="58" applyFont="1" applyBorder="1" applyAlignment="1">
      <alignment horizontal="center" vertical="center" wrapText="1"/>
      <protection/>
    </xf>
    <xf numFmtId="0" fontId="61" fillId="0" borderId="13" xfId="58" applyFont="1" applyBorder="1" applyAlignment="1">
      <alignment horizontal="center" vertical="center"/>
      <protection/>
    </xf>
    <xf numFmtId="0" fontId="51" fillId="0" borderId="13" xfId="58" applyFont="1" applyBorder="1" applyAlignment="1">
      <alignment horizontal="center" vertical="center"/>
      <protection/>
    </xf>
    <xf numFmtId="0" fontId="61" fillId="0" borderId="13" xfId="58" applyFont="1" applyFill="1" applyBorder="1" applyAlignment="1">
      <alignment horizontal="center"/>
      <protection/>
    </xf>
    <xf numFmtId="0" fontId="51" fillId="0" borderId="13" xfId="58" applyFont="1" applyFill="1" applyBorder="1" applyAlignment="1">
      <alignment horizontal="center"/>
      <protection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164" fontId="2" fillId="0" borderId="17" xfId="58" applyNumberFormat="1" applyFont="1" applyBorder="1" applyAlignment="1">
      <alignment horizontal="center" wrapText="1"/>
      <protection/>
    </xf>
    <xf numFmtId="164" fontId="2" fillId="0" borderId="17" xfId="58" applyNumberFormat="1" applyFont="1" applyBorder="1" applyAlignment="1">
      <alignment horizontal="center"/>
      <protection/>
    </xf>
    <xf numFmtId="164" fontId="2" fillId="0" borderId="17" xfId="58" applyNumberFormat="1" applyFont="1" applyFill="1" applyBorder="1" applyAlignment="1">
      <alignment horizontal="center"/>
      <protection/>
    </xf>
    <xf numFmtId="164" fontId="54" fillId="0" borderId="17" xfId="0" applyNumberFormat="1" applyFont="1" applyFill="1" applyBorder="1" applyAlignment="1">
      <alignment horizontal="center"/>
    </xf>
    <xf numFmtId="164" fontId="2" fillId="0" borderId="17" xfId="58" applyNumberFormat="1" applyFont="1" applyFill="1" applyBorder="1" applyAlignment="1">
      <alignment horizontal="center" wrapText="1"/>
      <protection/>
    </xf>
    <xf numFmtId="164" fontId="48" fillId="0" borderId="17" xfId="0" applyNumberFormat="1" applyFont="1" applyBorder="1" applyAlignment="1">
      <alignment horizontal="center" vertical="center"/>
    </xf>
    <xf numFmtId="164" fontId="33" fillId="0" borderId="17" xfId="0" applyNumberFormat="1" applyFont="1" applyFill="1" applyBorder="1" applyAlignment="1">
      <alignment horizontal="center"/>
    </xf>
    <xf numFmtId="165" fontId="33" fillId="0" borderId="17" xfId="42" applyNumberFormat="1" applyFont="1" applyFill="1" applyBorder="1" applyAlignment="1">
      <alignment vertical="center"/>
    </xf>
    <xf numFmtId="43" fontId="48" fillId="0" borderId="17" xfId="42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164" fontId="2" fillId="0" borderId="21" xfId="58" applyNumberFormat="1" applyFont="1" applyBorder="1" applyAlignment="1">
      <alignment horizontal="center" wrapText="1"/>
      <protection/>
    </xf>
    <xf numFmtId="164" fontId="2" fillId="0" borderId="21" xfId="58" applyNumberFormat="1" applyFont="1" applyBorder="1" applyAlignment="1">
      <alignment horizontal="center"/>
      <protection/>
    </xf>
    <xf numFmtId="164" fontId="2" fillId="0" borderId="21" xfId="58" applyNumberFormat="1" applyFont="1" applyFill="1" applyBorder="1" applyAlignment="1">
      <alignment horizontal="center"/>
      <protection/>
    </xf>
    <xf numFmtId="164" fontId="54" fillId="0" borderId="21" xfId="0" applyNumberFormat="1" applyFont="1" applyFill="1" applyBorder="1" applyAlignment="1">
      <alignment horizontal="center"/>
    </xf>
    <xf numFmtId="164" fontId="2" fillId="0" borderId="21" xfId="58" applyNumberFormat="1" applyFont="1" applyFill="1" applyBorder="1" applyAlignment="1">
      <alignment horizontal="center" wrapText="1"/>
      <protection/>
    </xf>
    <xf numFmtId="164" fontId="48" fillId="0" borderId="21" xfId="0" applyNumberFormat="1" applyFont="1" applyFill="1" applyBorder="1" applyAlignment="1">
      <alignment horizontal="center" vertical="center"/>
    </xf>
    <xf numFmtId="164" fontId="33" fillId="0" borderId="21" xfId="0" applyNumberFormat="1" applyFont="1" applyFill="1" applyBorder="1" applyAlignment="1">
      <alignment horizontal="center"/>
    </xf>
    <xf numFmtId="165" fontId="33" fillId="0" borderId="21" xfId="42" applyNumberFormat="1" applyFont="1" applyFill="1" applyBorder="1" applyAlignment="1">
      <alignment vertical="center"/>
    </xf>
    <xf numFmtId="43" fontId="48" fillId="0" borderId="21" xfId="42" applyNumberFormat="1" applyFont="1" applyFill="1" applyBorder="1" applyAlignment="1">
      <alignment horizontal="center" vertical="center"/>
    </xf>
    <xf numFmtId="0" fontId="48" fillId="0" borderId="21" xfId="0" applyFont="1" applyBorder="1" applyAlignment="1">
      <alignment/>
    </xf>
    <xf numFmtId="164" fontId="2" fillId="33" borderId="21" xfId="58" applyNumberFormat="1" applyFont="1" applyFill="1" applyBorder="1" applyAlignment="1">
      <alignment horizontal="center"/>
      <protection/>
    </xf>
    <xf numFmtId="164" fontId="48" fillId="0" borderId="21" xfId="0" applyNumberFormat="1" applyFont="1" applyBorder="1" applyAlignment="1">
      <alignment horizontal="center" vertical="center"/>
    </xf>
    <xf numFmtId="164" fontId="2" fillId="36" borderId="21" xfId="58" applyNumberFormat="1" applyFont="1" applyFill="1" applyBorder="1" applyAlignment="1">
      <alignment horizontal="center"/>
      <protection/>
    </xf>
    <xf numFmtId="0" fontId="2" fillId="0" borderId="57" xfId="0" applyFont="1" applyBorder="1" applyAlignment="1">
      <alignment/>
    </xf>
    <xf numFmtId="164" fontId="2" fillId="0" borderId="21" xfId="58" applyNumberFormat="1" applyFont="1" applyFill="1" applyBorder="1" applyAlignment="1">
      <alignment horizontal="center" vertical="center" wrapText="1"/>
      <protection/>
    </xf>
    <xf numFmtId="164" fontId="2" fillId="0" borderId="21" xfId="58" applyNumberFormat="1" applyFont="1" applyFill="1" applyBorder="1" applyAlignment="1">
      <alignment horizontal="center" vertical="center"/>
      <protection/>
    </xf>
    <xf numFmtId="164" fontId="48" fillId="0" borderId="21" xfId="58" applyNumberFormat="1" applyFont="1" applyFill="1" applyBorder="1" applyAlignment="1">
      <alignment horizontal="center"/>
      <protection/>
    </xf>
    <xf numFmtId="0" fontId="48" fillId="0" borderId="21" xfId="0" applyFont="1" applyBorder="1" applyAlignment="1">
      <alignment horizontal="center" vertical="center" wrapText="1"/>
    </xf>
    <xf numFmtId="164" fontId="48" fillId="0" borderId="21" xfId="58" applyNumberFormat="1" applyFont="1" applyBorder="1" applyAlignment="1">
      <alignment horizontal="center"/>
      <protection/>
    </xf>
    <xf numFmtId="164" fontId="48" fillId="0" borderId="21" xfId="58" applyNumberFormat="1" applyFont="1" applyBorder="1" applyAlignment="1" quotePrefix="1">
      <alignment horizontal="center"/>
      <protection/>
    </xf>
    <xf numFmtId="164" fontId="48" fillId="0" borderId="21" xfId="0" applyNumberFormat="1" applyFont="1" applyBorder="1" applyAlignment="1">
      <alignment horizontal="center"/>
    </xf>
    <xf numFmtId="164" fontId="48" fillId="0" borderId="2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 vertical="center"/>
    </xf>
    <xf numFmtId="164" fontId="48" fillId="0" borderId="21" xfId="0" applyNumberFormat="1" applyFont="1" applyFill="1" applyBorder="1" applyAlignment="1">
      <alignment horizontal="center"/>
    </xf>
    <xf numFmtId="164" fontId="2" fillId="36" borderId="21" xfId="58" applyNumberFormat="1" applyFont="1" applyFill="1" applyBorder="1" applyAlignment="1">
      <alignment horizontal="center" wrapText="1"/>
      <protection/>
    </xf>
    <xf numFmtId="164" fontId="48" fillId="36" borderId="21" xfId="58" applyNumberFormat="1" applyFont="1" applyFill="1" applyBorder="1" applyAlignment="1">
      <alignment horizontal="center"/>
      <protection/>
    </xf>
    <xf numFmtId="164" fontId="48" fillId="36" borderId="21" xfId="0" applyNumberFormat="1" applyFont="1" applyFill="1" applyBorder="1" applyAlignment="1">
      <alignment horizontal="center" vertical="center"/>
    </xf>
    <xf numFmtId="164" fontId="33" fillId="36" borderId="21" xfId="0" applyNumberFormat="1" applyFont="1" applyFill="1" applyBorder="1" applyAlignment="1">
      <alignment horizontal="center"/>
    </xf>
    <xf numFmtId="165" fontId="33" fillId="36" borderId="21" xfId="42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48" fillId="0" borderId="57" xfId="0" applyFont="1" applyBorder="1" applyAlignment="1">
      <alignment/>
    </xf>
    <xf numFmtId="0" fontId="48" fillId="0" borderId="58" xfId="0" applyFont="1" applyBorder="1" applyAlignment="1">
      <alignment/>
    </xf>
    <xf numFmtId="0" fontId="48" fillId="0" borderId="59" xfId="0" applyFont="1" applyFill="1" applyBorder="1" applyAlignment="1">
      <alignment horizontal="left"/>
    </xf>
    <xf numFmtId="0" fontId="48" fillId="0" borderId="60" xfId="0" applyFont="1" applyBorder="1" applyAlignment="1">
      <alignment/>
    </xf>
    <xf numFmtId="164" fontId="48" fillId="0" borderId="34" xfId="0" applyNumberFormat="1" applyFont="1" applyFill="1" applyBorder="1" applyAlignment="1">
      <alignment horizontal="center"/>
    </xf>
    <xf numFmtId="164" fontId="48" fillId="0" borderId="34" xfId="0" applyNumberFormat="1" applyFont="1" applyBorder="1" applyAlignment="1">
      <alignment horizontal="center"/>
    </xf>
    <xf numFmtId="164" fontId="48" fillId="0" borderId="34" xfId="0" applyNumberFormat="1" applyFont="1" applyFill="1" applyBorder="1" applyAlignment="1">
      <alignment horizontal="center" vertical="center"/>
    </xf>
    <xf numFmtId="164" fontId="54" fillId="0" borderId="34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164" fontId="48" fillId="0" borderId="34" xfId="0" applyNumberFormat="1" applyFont="1" applyBorder="1" applyAlignment="1">
      <alignment horizontal="center" vertical="center"/>
    </xf>
    <xf numFmtId="164" fontId="33" fillId="0" borderId="34" xfId="0" applyNumberFormat="1" applyFont="1" applyFill="1" applyBorder="1" applyAlignment="1">
      <alignment horizontal="center"/>
    </xf>
    <xf numFmtId="165" fontId="33" fillId="0" borderId="34" xfId="42" applyNumberFormat="1" applyFont="1" applyFill="1" applyBorder="1" applyAlignment="1">
      <alignment vertical="center"/>
    </xf>
    <xf numFmtId="0" fontId="48" fillId="0" borderId="34" xfId="0" applyFont="1" applyBorder="1" applyAlignment="1">
      <alignment/>
    </xf>
    <xf numFmtId="0" fontId="36" fillId="0" borderId="0" xfId="58" applyFont="1" applyBorder="1" quotePrefix="1">
      <alignment/>
      <protection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2" fillId="0" borderId="61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33" borderId="62" xfId="0" applyFont="1" applyFill="1" applyBorder="1" applyAlignment="1">
      <alignment horizontal="left" vertical="center"/>
    </xf>
    <xf numFmtId="0" fontId="32" fillId="33" borderId="20" xfId="0" applyFont="1" applyFill="1" applyBorder="1" applyAlignment="1">
      <alignment horizontal="left" vertical="center"/>
    </xf>
    <xf numFmtId="0" fontId="32" fillId="0" borderId="62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2" fillId="0" borderId="62" xfId="0" applyFont="1" applyBorder="1" applyAlignment="1">
      <alignment/>
    </xf>
    <xf numFmtId="0" fontId="32" fillId="0" borderId="20" xfId="0" applyFont="1" applyBorder="1" applyAlignment="1">
      <alignment horizontal="left"/>
    </xf>
    <xf numFmtId="0" fontId="32" fillId="0" borderId="19" xfId="0" applyFont="1" applyBorder="1" applyAlignment="1">
      <alignment horizontal="left" vertical="center"/>
    </xf>
    <xf numFmtId="0" fontId="32" fillId="0" borderId="63" xfId="0" applyFont="1" applyBorder="1" applyAlignment="1">
      <alignment horizontal="left" vertical="center"/>
    </xf>
    <xf numFmtId="0" fontId="32" fillId="0" borderId="64" xfId="0" applyFont="1" applyBorder="1" applyAlignment="1">
      <alignment horizontal="left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58" applyFont="1" applyAlignment="1">
      <alignment horizontal="center"/>
      <protection/>
    </xf>
    <xf numFmtId="0" fontId="35" fillId="0" borderId="65" xfId="58" applyFont="1" applyBorder="1" applyAlignment="1">
      <alignment horizontal="center"/>
      <protection/>
    </xf>
    <xf numFmtId="0" fontId="36" fillId="0" borderId="33" xfId="58" applyFont="1" applyBorder="1" applyAlignment="1">
      <alignment horizontal="center" vertical="center"/>
      <protection/>
    </xf>
    <xf numFmtId="0" fontId="36" fillId="0" borderId="66" xfId="58" applyFont="1" applyBorder="1" applyAlignment="1">
      <alignment horizontal="center" vertical="center"/>
      <protection/>
    </xf>
    <xf numFmtId="0" fontId="36" fillId="0" borderId="35" xfId="58" applyFont="1" applyBorder="1" applyAlignment="1">
      <alignment horizontal="center" vertical="center"/>
      <protection/>
    </xf>
    <xf numFmtId="0" fontId="36" fillId="0" borderId="67" xfId="58" applyFont="1" applyBorder="1" applyAlignment="1">
      <alignment horizontal="center" vertical="center"/>
      <protection/>
    </xf>
    <xf numFmtId="0" fontId="36" fillId="0" borderId="68" xfId="58" applyFont="1" applyBorder="1" applyAlignment="1">
      <alignment horizontal="center" vertical="center"/>
      <protection/>
    </xf>
    <xf numFmtId="0" fontId="36" fillId="0" borderId="11" xfId="58" applyFont="1" applyBorder="1" applyAlignment="1">
      <alignment horizontal="center" vertical="center"/>
      <protection/>
    </xf>
    <xf numFmtId="0" fontId="36" fillId="0" borderId="12" xfId="58" applyFont="1" applyBorder="1" applyAlignment="1">
      <alignment horizontal="center" vertical="center"/>
      <protection/>
    </xf>
    <xf numFmtId="0" fontId="36" fillId="0" borderId="69" xfId="58" applyFont="1" applyBorder="1" applyAlignment="1">
      <alignment horizontal="center" vertical="center"/>
      <protection/>
    </xf>
    <xf numFmtId="0" fontId="36" fillId="0" borderId="70" xfId="58" applyFont="1" applyBorder="1" applyAlignment="1">
      <alignment horizontal="center" vertical="center"/>
      <protection/>
    </xf>
    <xf numFmtId="0" fontId="48" fillId="0" borderId="40" xfId="58" applyFont="1" applyBorder="1" applyAlignment="1">
      <alignment horizontal="center" vertical="center" wrapText="1"/>
      <protection/>
    </xf>
    <xf numFmtId="0" fontId="2" fillId="0" borderId="71" xfId="58" applyFont="1" applyBorder="1" applyAlignment="1">
      <alignment horizontal="center" vertical="center" wrapText="1"/>
      <protection/>
    </xf>
    <xf numFmtId="0" fontId="2" fillId="0" borderId="38" xfId="58" applyFont="1" applyBorder="1" applyAlignment="1">
      <alignment horizontal="center" vertical="center" wrapText="1"/>
      <protection/>
    </xf>
    <xf numFmtId="0" fontId="54" fillId="0" borderId="33" xfId="0" applyFont="1" applyBorder="1" applyAlignment="1">
      <alignment horizontal="center" vertical="center" textRotation="90"/>
    </xf>
    <xf numFmtId="0" fontId="54" fillId="0" borderId="66" xfId="0" applyFont="1" applyBorder="1" applyAlignment="1">
      <alignment horizontal="center" vertical="center" textRotation="90"/>
    </xf>
    <xf numFmtId="0" fontId="54" fillId="0" borderId="35" xfId="0" applyFont="1" applyBorder="1" applyAlignment="1">
      <alignment horizontal="center" vertical="center" textRotation="90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48" fillId="0" borderId="40" xfId="58" applyFont="1" applyFill="1" applyBorder="1" applyAlignment="1">
      <alignment horizontal="center" vertical="center" wrapText="1"/>
      <protection/>
    </xf>
    <xf numFmtId="0" fontId="48" fillId="0" borderId="71" xfId="58" applyFont="1" applyFill="1" applyBorder="1" applyAlignment="1">
      <alignment horizontal="center" vertical="center" wrapText="1"/>
      <protection/>
    </xf>
    <xf numFmtId="0" fontId="33" fillId="0" borderId="33" xfId="58" applyFont="1" applyFill="1" applyBorder="1" applyAlignment="1">
      <alignment horizontal="center" textRotation="90"/>
      <protection/>
    </xf>
    <xf numFmtId="0" fontId="33" fillId="0" borderId="66" xfId="58" applyFont="1" applyFill="1" applyBorder="1" applyAlignment="1">
      <alignment horizontal="center" textRotation="90"/>
      <protection/>
    </xf>
    <xf numFmtId="0" fontId="33" fillId="0" borderId="35" xfId="58" applyFont="1" applyFill="1" applyBorder="1" applyAlignment="1">
      <alignment horizontal="center" textRotation="90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65" xfId="0" applyFont="1" applyBorder="1" applyAlignment="1">
      <alignment horizontal="center"/>
    </xf>
    <xf numFmtId="0" fontId="3" fillId="34" borderId="1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32" fillId="33" borderId="1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textRotation="90"/>
    </xf>
    <xf numFmtId="0" fontId="32" fillId="0" borderId="13" xfId="0" applyFont="1" applyBorder="1" applyAlignment="1">
      <alignment horizontal="center" textRotation="90" wrapText="1"/>
    </xf>
    <xf numFmtId="0" fontId="2" fillId="0" borderId="54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left" vertical="center"/>
    </xf>
    <xf numFmtId="0" fontId="7" fillId="0" borderId="54" xfId="0" applyFont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55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6" fillId="0" borderId="65" xfId="0" applyFont="1" applyBorder="1" applyAlignment="1">
      <alignment horizontal="center"/>
    </xf>
    <xf numFmtId="0" fontId="51" fillId="0" borderId="33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50" fillId="0" borderId="68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 wrapText="1"/>
    </xf>
    <xf numFmtId="0" fontId="50" fillId="0" borderId="66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54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39" fillId="0" borderId="72" xfId="0" applyFont="1" applyFill="1" applyBorder="1" applyAlignment="1">
      <alignment horizontal="center" vertical="center" wrapText="1"/>
    </xf>
    <xf numFmtId="0" fontId="39" fillId="0" borderId="73" xfId="0" applyFont="1" applyFill="1" applyBorder="1" applyAlignment="1">
      <alignment horizontal="center" vertical="center" wrapText="1"/>
    </xf>
    <xf numFmtId="0" fontId="39" fillId="0" borderId="7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10" xfId="58" applyFont="1" applyBorder="1" applyAlignment="1">
      <alignment horizontal="center"/>
      <protection/>
    </xf>
    <xf numFmtId="0" fontId="36" fillId="0" borderId="75" xfId="58" applyFont="1" applyBorder="1" applyAlignment="1">
      <alignment horizontal="center" vertical="center"/>
      <protection/>
    </xf>
    <xf numFmtId="0" fontId="36" fillId="0" borderId="76" xfId="58" applyFont="1" applyBorder="1" applyAlignment="1">
      <alignment horizontal="center" vertical="center"/>
      <protection/>
    </xf>
    <xf numFmtId="0" fontId="36" fillId="0" borderId="77" xfId="58" applyFont="1" applyBorder="1" applyAlignment="1">
      <alignment horizontal="center" vertical="center"/>
      <protection/>
    </xf>
    <xf numFmtId="0" fontId="36" fillId="0" borderId="78" xfId="58" applyFont="1" applyFill="1" applyBorder="1" applyAlignment="1">
      <alignment horizontal="center" vertical="center"/>
      <protection/>
    </xf>
    <xf numFmtId="0" fontId="36" fillId="0" borderId="79" xfId="58" applyFont="1" applyFill="1" applyBorder="1" applyAlignment="1">
      <alignment horizontal="center" vertical="center"/>
      <protection/>
    </xf>
    <xf numFmtId="0" fontId="36" fillId="0" borderId="11" xfId="58" applyFont="1" applyFill="1" applyBorder="1" applyAlignment="1">
      <alignment horizontal="center" vertical="center"/>
      <protection/>
    </xf>
    <xf numFmtId="0" fontId="36" fillId="0" borderId="12" xfId="58" applyFont="1" applyFill="1" applyBorder="1" applyAlignment="1">
      <alignment horizontal="center" vertical="center"/>
      <protection/>
    </xf>
    <xf numFmtId="0" fontId="36" fillId="0" borderId="69" xfId="58" applyFont="1" applyFill="1" applyBorder="1" applyAlignment="1">
      <alignment horizontal="center" vertical="center"/>
      <protection/>
    </xf>
    <xf numFmtId="0" fontId="36" fillId="0" borderId="70" xfId="58" applyFont="1" applyFill="1" applyBorder="1" applyAlignment="1">
      <alignment horizontal="center" vertical="center"/>
      <protection/>
    </xf>
    <xf numFmtId="0" fontId="33" fillId="0" borderId="78" xfId="58" applyFont="1" applyFill="1" applyBorder="1" applyAlignment="1">
      <alignment horizontal="center" vertical="center" wrapText="1"/>
      <protection/>
    </xf>
    <xf numFmtId="0" fontId="33" fillId="0" borderId="37" xfId="58" applyFont="1" applyFill="1" applyBorder="1" applyAlignment="1">
      <alignment horizontal="center" vertical="center" wrapText="1"/>
      <protection/>
    </xf>
    <xf numFmtId="0" fontId="33" fillId="0" borderId="79" xfId="58" applyFont="1" applyFill="1" applyBorder="1" applyAlignment="1">
      <alignment horizontal="center" vertical="center" wrapText="1"/>
      <protection/>
    </xf>
    <xf numFmtId="0" fontId="37" fillId="0" borderId="80" xfId="58" applyFont="1" applyFill="1" applyBorder="1" applyAlignment="1">
      <alignment horizontal="center" textRotation="90"/>
      <protection/>
    </xf>
    <xf numFmtId="0" fontId="37" fillId="0" borderId="66" xfId="58" applyFont="1" applyFill="1" applyBorder="1" applyAlignment="1">
      <alignment horizontal="center" textRotation="90"/>
      <protection/>
    </xf>
    <xf numFmtId="0" fontId="37" fillId="0" borderId="35" xfId="58" applyFont="1" applyFill="1" applyBorder="1" applyAlignment="1">
      <alignment horizontal="center" textRotation="90"/>
      <protection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8" fillId="0" borderId="80" xfId="0" applyFont="1" applyFill="1" applyBorder="1" applyAlignment="1">
      <alignment horizontal="center" vertical="center" wrapText="1"/>
    </xf>
    <xf numFmtId="0" fontId="38" fillId="0" borderId="66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17" xfId="58" applyFont="1" applyBorder="1" applyAlignment="1">
      <alignment horizontal="center" vertical="center" wrapText="1"/>
      <protection/>
    </xf>
    <xf numFmtId="0" fontId="12" fillId="0" borderId="36" xfId="58" applyFont="1" applyBorder="1" applyAlignment="1">
      <alignment horizontal="center" vertical="center" wrapText="1"/>
      <protection/>
    </xf>
    <xf numFmtId="0" fontId="13" fillId="0" borderId="21" xfId="58" applyFont="1" applyBorder="1" applyAlignment="1">
      <alignment horizontal="center" vertical="center" wrapText="1"/>
      <protection/>
    </xf>
    <xf numFmtId="0" fontId="13" fillId="0" borderId="36" xfId="58" applyFont="1" applyBorder="1" applyAlignment="1">
      <alignment horizontal="center" vertical="center" wrapText="1"/>
      <protection/>
    </xf>
    <xf numFmtId="0" fontId="12" fillId="0" borderId="81" xfId="58" applyFont="1" applyBorder="1" applyAlignment="1">
      <alignment horizontal="center" vertical="center" wrapText="1"/>
      <protection/>
    </xf>
    <xf numFmtId="0" fontId="12" fillId="0" borderId="82" xfId="58" applyFont="1" applyBorder="1" applyAlignment="1">
      <alignment horizontal="center" vertical="center" wrapText="1"/>
      <protection/>
    </xf>
    <xf numFmtId="0" fontId="13" fillId="0" borderId="26" xfId="58" applyFont="1" applyBorder="1" applyAlignment="1">
      <alignment horizontal="center" vertical="center" wrapText="1"/>
      <protection/>
    </xf>
    <xf numFmtId="0" fontId="13" fillId="0" borderId="83" xfId="58" applyFont="1" applyBorder="1" applyAlignment="1">
      <alignment horizontal="center" vertical="center" wrapText="1"/>
      <protection/>
    </xf>
    <xf numFmtId="9" fontId="10" fillId="0" borderId="0" xfId="57" applyNumberFormat="1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165" fontId="12" fillId="0" borderId="0" xfId="42" applyNumberFormat="1" applyFont="1" applyBorder="1" applyAlignment="1">
      <alignment horizontal="center" vertical="center"/>
    </xf>
    <xf numFmtId="9" fontId="12" fillId="0" borderId="0" xfId="58" applyNumberFormat="1" applyFont="1" applyBorder="1" applyAlignment="1">
      <alignment horizontal="center" vertical="center"/>
      <protection/>
    </xf>
    <xf numFmtId="167" fontId="12" fillId="0" borderId="0" xfId="57" applyNumberFormat="1" applyFont="1" applyBorder="1" applyAlignment="1">
      <alignment horizontal="center" vertical="center"/>
      <protection/>
    </xf>
    <xf numFmtId="9" fontId="12" fillId="0" borderId="0" xfId="57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left"/>
    </xf>
    <xf numFmtId="167" fontId="12" fillId="0" borderId="0" xfId="0" applyNumberFormat="1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0" fontId="12" fillId="0" borderId="17" xfId="58" applyFont="1" applyFill="1" applyBorder="1" applyAlignment="1">
      <alignment horizontal="center" vertical="center" wrapText="1"/>
      <protection/>
    </xf>
    <xf numFmtId="0" fontId="12" fillId="0" borderId="36" xfId="58" applyFont="1" applyFill="1" applyBorder="1" applyAlignment="1">
      <alignment horizontal="center" vertical="center" wrapText="1"/>
      <protection/>
    </xf>
    <xf numFmtId="0" fontId="12" fillId="0" borderId="0" xfId="57" applyFont="1" applyBorder="1" applyAlignment="1">
      <alignment horizontal="left" vertical="center"/>
      <protection/>
    </xf>
    <xf numFmtId="0" fontId="12" fillId="0" borderId="81" xfId="58" applyFont="1" applyBorder="1" applyAlignment="1">
      <alignment horizontal="center" vertical="center"/>
      <protection/>
    </xf>
    <xf numFmtId="0" fontId="12" fillId="0" borderId="21" xfId="58" applyFont="1" applyBorder="1" applyAlignment="1">
      <alignment horizontal="center" vertical="center"/>
      <protection/>
    </xf>
    <xf numFmtId="0" fontId="12" fillId="0" borderId="36" xfId="58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/>
    </xf>
    <xf numFmtId="0" fontId="1" fillId="0" borderId="0" xfId="58" applyFont="1" applyBorder="1" applyAlignment="1">
      <alignment horizontal="center" vertical="center"/>
      <protection/>
    </xf>
    <xf numFmtId="0" fontId="12" fillId="0" borderId="84" xfId="58" applyFont="1" applyBorder="1" applyAlignment="1">
      <alignment horizontal="center" vertical="center"/>
      <protection/>
    </xf>
    <xf numFmtId="0" fontId="12" fillId="0" borderId="18" xfId="58" applyFont="1" applyBorder="1" applyAlignment="1">
      <alignment horizontal="center" vertical="center"/>
      <protection/>
    </xf>
    <xf numFmtId="0" fontId="12" fillId="0" borderId="85" xfId="58" applyFont="1" applyBorder="1" applyAlignment="1">
      <alignment horizontal="center" vertical="center"/>
      <protection/>
    </xf>
    <xf numFmtId="0" fontId="13" fillId="0" borderId="78" xfId="58" applyFont="1" applyBorder="1" applyAlignment="1">
      <alignment horizontal="center"/>
      <protection/>
    </xf>
    <xf numFmtId="0" fontId="13" fillId="0" borderId="79" xfId="58" applyFont="1" applyBorder="1" applyAlignment="1">
      <alignment horizontal="center"/>
      <protection/>
    </xf>
    <xf numFmtId="0" fontId="12" fillId="0" borderId="80" xfId="58" applyFont="1" applyBorder="1" applyAlignment="1">
      <alignment horizontal="center" vertical="center"/>
      <protection/>
    </xf>
    <xf numFmtId="0" fontId="13" fillId="0" borderId="69" xfId="58" applyFont="1" applyBorder="1" applyAlignment="1">
      <alignment horizontal="center" vertical="center"/>
      <protection/>
    </xf>
    <xf numFmtId="0" fontId="13" fillId="0" borderId="70" xfId="58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ng tinh diem ky 1 -CDCD K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161925</xdr:colOff>
      <xdr:row>42</xdr:row>
      <xdr:rowOff>9525</xdr:rowOff>
    </xdr:from>
    <xdr:to>
      <xdr:col>26</xdr:col>
      <xdr:colOff>123825</xdr:colOff>
      <xdr:row>46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808080"/>
            </a:clrFrom>
            <a:clrTo>
              <a:srgbClr val="808080">
                <a:alpha val="0"/>
              </a:srgbClr>
            </a:clrTo>
          </a:clrChange>
        </a:blip>
        <a:srcRect l="20370" t="14242" r="55323" b="70202"/>
        <a:stretch>
          <a:fillRect/>
        </a:stretch>
      </xdr:blipFill>
      <xdr:spPr>
        <a:xfrm>
          <a:off x="6953250" y="10210800"/>
          <a:ext cx="2305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0</xdr:rowOff>
    </xdr:from>
    <xdr:to>
      <xdr:col>2</xdr:col>
      <xdr:colOff>342900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695325"/>
          <a:ext cx="1162050" cy="962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4">
      <selection activeCell="K34" sqref="K34"/>
    </sheetView>
  </sheetViews>
  <sheetFormatPr defaultColWidth="9.140625" defaultRowHeight="12.75"/>
  <cols>
    <col min="1" max="1" width="5.140625" style="0" bestFit="1" customWidth="1"/>
    <col min="2" max="2" width="15.421875" style="0" bestFit="1" customWidth="1"/>
    <col min="3" max="3" width="8.00390625" style="0" bestFit="1" customWidth="1"/>
    <col min="4" max="4" width="6.8515625" style="0" bestFit="1" customWidth="1"/>
    <col min="5" max="5" width="4.28125" style="0" bestFit="1" customWidth="1"/>
    <col min="6" max="6" width="7.28125" style="0" bestFit="1" customWidth="1"/>
    <col min="7" max="7" width="4.28125" style="0" bestFit="1" customWidth="1"/>
    <col min="8" max="12" width="3.8515625" style="0" bestFit="1" customWidth="1"/>
    <col min="13" max="15" width="4.421875" style="0" bestFit="1" customWidth="1"/>
    <col min="16" max="16" width="6.8515625" style="0" bestFit="1" customWidth="1"/>
    <col min="17" max="20" width="4.421875" style="0" bestFit="1" customWidth="1"/>
    <col min="21" max="22" width="3.8515625" style="0" bestFit="1" customWidth="1"/>
    <col min="23" max="23" width="6.57421875" style="0" customWidth="1"/>
    <col min="24" max="24" width="6.421875" style="0" customWidth="1"/>
    <col min="25" max="25" width="8.28125" style="0" bestFit="1" customWidth="1"/>
  </cols>
  <sheetData>
    <row r="1" spans="1:24" ht="15.75">
      <c r="A1" s="391" t="s">
        <v>503</v>
      </c>
      <c r="B1" s="391"/>
      <c r="C1" s="391"/>
      <c r="D1" s="391"/>
      <c r="E1" s="391"/>
      <c r="X1" s="307"/>
    </row>
    <row r="2" spans="1:24" ht="15.75">
      <c r="A2" s="391" t="s">
        <v>173</v>
      </c>
      <c r="B2" s="392"/>
      <c r="C2" s="392"/>
      <c r="D2" s="392"/>
      <c r="E2" s="392"/>
      <c r="X2" s="307"/>
    </row>
    <row r="3" spans="1:25" ht="18.75">
      <c r="A3" s="393" t="s">
        <v>504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</row>
    <row r="4" spans="1:25" ht="18.75">
      <c r="A4" s="394" t="s">
        <v>505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</row>
    <row r="5" spans="1:25" ht="15.75">
      <c r="A5" s="395" t="s">
        <v>176</v>
      </c>
      <c r="B5" s="398" t="s">
        <v>177</v>
      </c>
      <c r="C5" s="399"/>
      <c r="D5" s="404" t="s">
        <v>506</v>
      </c>
      <c r="E5" s="405"/>
      <c r="F5" s="405"/>
      <c r="G5" s="405"/>
      <c r="H5" s="405"/>
      <c r="I5" s="405"/>
      <c r="J5" s="405"/>
      <c r="K5" s="406"/>
      <c r="L5" s="407" t="s">
        <v>507</v>
      </c>
      <c r="M5" s="419" t="s">
        <v>508</v>
      </c>
      <c r="N5" s="420"/>
      <c r="O5" s="420"/>
      <c r="P5" s="420"/>
      <c r="Q5" s="420"/>
      <c r="R5" s="420"/>
      <c r="S5" s="420"/>
      <c r="T5" s="420"/>
      <c r="U5" s="420"/>
      <c r="V5" s="421" t="s">
        <v>179</v>
      </c>
      <c r="W5" s="415" t="s">
        <v>509</v>
      </c>
      <c r="X5" s="415" t="s">
        <v>510</v>
      </c>
      <c r="Y5" s="415" t="s">
        <v>511</v>
      </c>
    </row>
    <row r="6" spans="1:25" ht="65.25">
      <c r="A6" s="396"/>
      <c r="B6" s="400"/>
      <c r="C6" s="401"/>
      <c r="D6" s="308" t="s">
        <v>512</v>
      </c>
      <c r="E6" s="309" t="s">
        <v>513</v>
      </c>
      <c r="F6" s="310" t="s">
        <v>514</v>
      </c>
      <c r="G6" s="309" t="s">
        <v>515</v>
      </c>
      <c r="H6" s="311" t="s">
        <v>516</v>
      </c>
      <c r="I6" s="311" t="s">
        <v>517</v>
      </c>
      <c r="J6" s="311" t="s">
        <v>518</v>
      </c>
      <c r="K6" s="311" t="s">
        <v>519</v>
      </c>
      <c r="L6" s="408"/>
      <c r="M6" s="311" t="s">
        <v>292</v>
      </c>
      <c r="N6" s="311" t="s">
        <v>520</v>
      </c>
      <c r="O6" s="311" t="s">
        <v>521</v>
      </c>
      <c r="P6" s="308" t="s">
        <v>522</v>
      </c>
      <c r="Q6" s="308" t="s">
        <v>523</v>
      </c>
      <c r="R6" s="311" t="s">
        <v>524</v>
      </c>
      <c r="S6" s="311" t="s">
        <v>525</v>
      </c>
      <c r="T6" s="308" t="s">
        <v>526</v>
      </c>
      <c r="U6" s="311" t="s">
        <v>86</v>
      </c>
      <c r="V6" s="422"/>
      <c r="W6" s="416"/>
      <c r="X6" s="416"/>
      <c r="Y6" s="416"/>
    </row>
    <row r="7" spans="1:25" ht="12.75">
      <c r="A7" s="397"/>
      <c r="B7" s="402"/>
      <c r="C7" s="403"/>
      <c r="D7" s="312">
        <v>3</v>
      </c>
      <c r="E7" s="313">
        <v>2</v>
      </c>
      <c r="F7" s="313">
        <v>4</v>
      </c>
      <c r="G7" s="313">
        <v>5</v>
      </c>
      <c r="H7" s="314">
        <v>5</v>
      </c>
      <c r="I7" s="314">
        <v>3</v>
      </c>
      <c r="J7" s="314">
        <v>3</v>
      </c>
      <c r="K7" s="314">
        <v>4</v>
      </c>
      <c r="L7" s="409"/>
      <c r="M7" s="315">
        <v>2</v>
      </c>
      <c r="N7" s="315">
        <v>1</v>
      </c>
      <c r="O7" s="315">
        <v>4</v>
      </c>
      <c r="P7" s="315">
        <v>3</v>
      </c>
      <c r="Q7" s="316">
        <v>3</v>
      </c>
      <c r="R7" s="316">
        <v>3</v>
      </c>
      <c r="S7" s="316">
        <v>2</v>
      </c>
      <c r="T7" s="316">
        <v>2</v>
      </c>
      <c r="U7" s="316">
        <v>3</v>
      </c>
      <c r="V7" s="423"/>
      <c r="W7" s="417"/>
      <c r="X7" s="417"/>
      <c r="Y7" s="417"/>
    </row>
    <row r="8" spans="1:25" ht="15.75">
      <c r="A8" s="94">
        <v>1</v>
      </c>
      <c r="B8" s="317" t="s">
        <v>527</v>
      </c>
      <c r="C8" s="318" t="s">
        <v>330</v>
      </c>
      <c r="D8" s="319">
        <v>6</v>
      </c>
      <c r="E8" s="320">
        <v>7</v>
      </c>
      <c r="F8" s="320">
        <v>5</v>
      </c>
      <c r="G8" s="321">
        <v>5</v>
      </c>
      <c r="H8" s="321">
        <v>5</v>
      </c>
      <c r="I8" s="321">
        <v>7</v>
      </c>
      <c r="J8" s="321">
        <v>6</v>
      </c>
      <c r="K8" s="321">
        <v>6</v>
      </c>
      <c r="L8" s="322">
        <f>(D8*3+E8*2+F8*4+G8*5+H8*5+I8*3+J8*3+K8*4)/29</f>
        <v>5.689655172413793</v>
      </c>
      <c r="M8" s="323">
        <v>7</v>
      </c>
      <c r="N8" s="321">
        <v>8.4</v>
      </c>
      <c r="O8" s="321">
        <v>5.2</v>
      </c>
      <c r="P8" s="321">
        <v>7.6</v>
      </c>
      <c r="Q8" s="321">
        <v>6.1</v>
      </c>
      <c r="R8" s="321">
        <v>5.8</v>
      </c>
      <c r="S8" s="321">
        <v>6</v>
      </c>
      <c r="T8" s="321">
        <v>6.8</v>
      </c>
      <c r="U8" s="324">
        <v>6.4</v>
      </c>
      <c r="V8" s="325">
        <f>(M8*2+N8*1+O8*4+P8*3+Q8*3+R8*3+S8*2+T8*2+U8*3)/23</f>
        <v>6.369565217391305</v>
      </c>
      <c r="W8" s="326">
        <f>(D8*3+E8*2+F8*4+G8*5+H8*5+I8*3+J8*3+K8*4+M8*2+N8*1+O8*4+P8*3+Q8*3+R8*3+S8*2+T8*2+U8*3)/52</f>
        <v>5.990384615384615</v>
      </c>
      <c r="X8" s="327"/>
      <c r="Y8" s="328"/>
    </row>
    <row r="9" spans="1:25" ht="15.75">
      <c r="A9" s="101">
        <v>2</v>
      </c>
      <c r="B9" s="329" t="s">
        <v>528</v>
      </c>
      <c r="C9" s="330" t="s">
        <v>332</v>
      </c>
      <c r="D9" s="331">
        <v>5</v>
      </c>
      <c r="E9" s="332">
        <v>7</v>
      </c>
      <c r="F9" s="332">
        <v>5</v>
      </c>
      <c r="G9" s="333">
        <v>5</v>
      </c>
      <c r="H9" s="333">
        <v>6</v>
      </c>
      <c r="I9" s="333">
        <v>5</v>
      </c>
      <c r="J9" s="333">
        <v>5</v>
      </c>
      <c r="K9" s="333">
        <v>6</v>
      </c>
      <c r="L9" s="334">
        <f aca="true" t="shared" si="0" ref="L9:L59">(D9*3+E9*2+F9*4+G9*5+H9*5+I9*3+J9*3+K9*4)/29</f>
        <v>5.448275862068965</v>
      </c>
      <c r="M9" s="335">
        <v>6.7</v>
      </c>
      <c r="N9" s="333">
        <v>5.7</v>
      </c>
      <c r="O9" s="333">
        <v>5.5</v>
      </c>
      <c r="P9" s="333">
        <v>6.9</v>
      </c>
      <c r="Q9" s="333">
        <v>4.6</v>
      </c>
      <c r="R9" s="333">
        <v>4.1</v>
      </c>
      <c r="S9" s="333">
        <v>4.8</v>
      </c>
      <c r="T9" s="333">
        <v>4</v>
      </c>
      <c r="U9" s="336">
        <v>4.5</v>
      </c>
      <c r="V9" s="337">
        <f aca="true" t="shared" si="1" ref="V9:V59">(M9*2+N9*1+O9*4+P9*3+Q9*3+R9*3+S9*2+T9*2+U9*3)/23</f>
        <v>5.173913043478261</v>
      </c>
      <c r="W9" s="338">
        <f aca="true" t="shared" si="2" ref="W9:W59">(D9*3+E9*2+F9*4+G9*5+H9*5+I9*3+J9*3+K9*4+M9*2+N9*1+O9*4+P9*3+Q9*3+R9*3+S9*2+T9*2+U9*3)/52</f>
        <v>5.326923076923077</v>
      </c>
      <c r="X9" s="339"/>
      <c r="Y9" s="340"/>
    </row>
    <row r="10" spans="1:25" ht="15.75">
      <c r="A10" s="101">
        <v>3</v>
      </c>
      <c r="B10" s="329" t="s">
        <v>529</v>
      </c>
      <c r="C10" s="330" t="s">
        <v>530</v>
      </c>
      <c r="D10" s="331">
        <v>7</v>
      </c>
      <c r="E10" s="332">
        <v>6</v>
      </c>
      <c r="F10" s="332">
        <v>6</v>
      </c>
      <c r="G10" s="341">
        <v>7</v>
      </c>
      <c r="H10" s="333">
        <v>5</v>
      </c>
      <c r="I10" s="333">
        <v>5</v>
      </c>
      <c r="J10" s="333">
        <v>7</v>
      </c>
      <c r="K10" s="333">
        <v>6</v>
      </c>
      <c r="L10" s="334">
        <f t="shared" si="0"/>
        <v>6.103448275862069</v>
      </c>
      <c r="M10" s="335">
        <v>7.3</v>
      </c>
      <c r="N10" s="333">
        <v>9.2</v>
      </c>
      <c r="O10" s="333">
        <v>5.9</v>
      </c>
      <c r="P10" s="333">
        <v>5.8</v>
      </c>
      <c r="Q10" s="333">
        <v>7.2</v>
      </c>
      <c r="R10" s="333">
        <v>6.9</v>
      </c>
      <c r="S10" s="333">
        <v>6.8</v>
      </c>
      <c r="T10" s="333">
        <v>5.7</v>
      </c>
      <c r="U10" s="342">
        <v>5.7</v>
      </c>
      <c r="V10" s="337">
        <f t="shared" si="1"/>
        <v>6.48695652173913</v>
      </c>
      <c r="W10" s="338">
        <f t="shared" si="2"/>
        <v>6.273076923076923</v>
      </c>
      <c r="X10" s="339"/>
      <c r="Y10" s="340"/>
    </row>
    <row r="11" spans="1:25" ht="15.75">
      <c r="A11" s="101">
        <v>4</v>
      </c>
      <c r="B11" s="329" t="s">
        <v>341</v>
      </c>
      <c r="C11" s="330" t="s">
        <v>531</v>
      </c>
      <c r="D11" s="331">
        <v>5</v>
      </c>
      <c r="E11" s="332">
        <v>7</v>
      </c>
      <c r="F11" s="332">
        <v>5</v>
      </c>
      <c r="G11" s="333">
        <v>5</v>
      </c>
      <c r="H11" s="333">
        <v>6</v>
      </c>
      <c r="I11" s="333">
        <v>5</v>
      </c>
      <c r="J11" s="333">
        <v>6</v>
      </c>
      <c r="K11" s="333">
        <v>6</v>
      </c>
      <c r="L11" s="334">
        <f t="shared" si="0"/>
        <v>5.551724137931035</v>
      </c>
      <c r="M11" s="335">
        <v>7</v>
      </c>
      <c r="N11" s="333">
        <v>9</v>
      </c>
      <c r="O11" s="333">
        <v>5.3</v>
      </c>
      <c r="P11" s="333">
        <v>6.5</v>
      </c>
      <c r="Q11" s="333">
        <v>6.7</v>
      </c>
      <c r="R11" s="333">
        <v>5.4</v>
      </c>
      <c r="S11" s="333">
        <v>6.5</v>
      </c>
      <c r="T11" s="333">
        <v>4.3</v>
      </c>
      <c r="U11" s="342">
        <v>6.2</v>
      </c>
      <c r="V11" s="337">
        <f t="shared" si="1"/>
        <v>6.095652173913044</v>
      </c>
      <c r="W11" s="338">
        <f t="shared" si="2"/>
        <v>5.792307692307693</v>
      </c>
      <c r="X11" s="339"/>
      <c r="Y11" s="340"/>
    </row>
    <row r="12" spans="1:25" ht="15.75">
      <c r="A12" s="101">
        <v>5</v>
      </c>
      <c r="B12" s="329" t="s">
        <v>532</v>
      </c>
      <c r="C12" s="330" t="s">
        <v>533</v>
      </c>
      <c r="D12" s="331">
        <v>6</v>
      </c>
      <c r="E12" s="332">
        <v>7</v>
      </c>
      <c r="F12" s="332">
        <v>7</v>
      </c>
      <c r="G12" s="333">
        <v>5</v>
      </c>
      <c r="H12" s="333">
        <v>6</v>
      </c>
      <c r="I12" s="333">
        <v>8</v>
      </c>
      <c r="J12" s="333">
        <v>6</v>
      </c>
      <c r="K12" s="333">
        <v>7</v>
      </c>
      <c r="L12" s="334">
        <f t="shared" si="0"/>
        <v>6.379310344827586</v>
      </c>
      <c r="M12" s="335">
        <v>8.1</v>
      </c>
      <c r="N12" s="333">
        <v>8.4</v>
      </c>
      <c r="O12" s="333">
        <v>6.7</v>
      </c>
      <c r="P12" s="333">
        <v>7.5</v>
      </c>
      <c r="Q12" s="333">
        <v>6.7</v>
      </c>
      <c r="R12" s="333">
        <v>6</v>
      </c>
      <c r="S12" s="333">
        <v>7.9</v>
      </c>
      <c r="T12" s="333">
        <v>6.6</v>
      </c>
      <c r="U12" s="342">
        <v>7</v>
      </c>
      <c r="V12" s="337">
        <f t="shared" si="1"/>
        <v>7.043478260869565</v>
      </c>
      <c r="W12" s="338">
        <f t="shared" si="2"/>
        <v>6.673076923076923</v>
      </c>
      <c r="X12" s="339"/>
      <c r="Y12" s="340"/>
    </row>
    <row r="13" spans="1:25" ht="15.75">
      <c r="A13" s="101">
        <v>6</v>
      </c>
      <c r="B13" s="329" t="s">
        <v>534</v>
      </c>
      <c r="C13" s="330" t="s">
        <v>9</v>
      </c>
      <c r="D13" s="331">
        <v>7</v>
      </c>
      <c r="E13" s="332">
        <v>6</v>
      </c>
      <c r="F13" s="332">
        <v>7</v>
      </c>
      <c r="G13" s="333">
        <v>6</v>
      </c>
      <c r="H13" s="333">
        <v>6</v>
      </c>
      <c r="I13" s="333">
        <v>5</v>
      </c>
      <c r="J13" s="333">
        <v>7</v>
      </c>
      <c r="K13" s="333">
        <v>6</v>
      </c>
      <c r="L13" s="334">
        <f t="shared" si="0"/>
        <v>6.241379310344827</v>
      </c>
      <c r="M13" s="335">
        <v>6.9</v>
      </c>
      <c r="N13" s="333">
        <v>9.2</v>
      </c>
      <c r="O13" s="333">
        <v>6.4</v>
      </c>
      <c r="P13" s="333">
        <v>7.7</v>
      </c>
      <c r="Q13" s="333">
        <v>7</v>
      </c>
      <c r="R13" s="333">
        <v>6.3</v>
      </c>
      <c r="S13" s="333">
        <v>6.8</v>
      </c>
      <c r="T13" s="333">
        <v>6.4</v>
      </c>
      <c r="U13" s="342">
        <v>6.6</v>
      </c>
      <c r="V13" s="337">
        <f t="shared" si="1"/>
        <v>6.860869565217392</v>
      </c>
      <c r="W13" s="338">
        <f t="shared" si="2"/>
        <v>6.515384615384615</v>
      </c>
      <c r="X13" s="339"/>
      <c r="Y13" s="340"/>
    </row>
    <row r="14" spans="1:25" ht="15.75">
      <c r="A14" s="101">
        <v>7</v>
      </c>
      <c r="B14" s="329" t="s">
        <v>535</v>
      </c>
      <c r="C14" s="330" t="s">
        <v>9</v>
      </c>
      <c r="D14" s="331">
        <v>6</v>
      </c>
      <c r="E14" s="332">
        <v>7</v>
      </c>
      <c r="F14" s="332">
        <v>5</v>
      </c>
      <c r="G14" s="333">
        <v>6</v>
      </c>
      <c r="H14" s="333">
        <v>5</v>
      </c>
      <c r="I14" s="333">
        <v>6</v>
      </c>
      <c r="J14" s="333">
        <v>6</v>
      </c>
      <c r="K14" s="333">
        <v>6</v>
      </c>
      <c r="L14" s="334">
        <f t="shared" si="0"/>
        <v>5.758620689655173</v>
      </c>
      <c r="M14" s="335">
        <v>7.1</v>
      </c>
      <c r="N14" s="333">
        <v>9.2</v>
      </c>
      <c r="O14" s="333">
        <v>5.9</v>
      </c>
      <c r="P14" s="333">
        <v>6</v>
      </c>
      <c r="Q14" s="333">
        <v>6.2</v>
      </c>
      <c r="R14" s="333">
        <v>5.2</v>
      </c>
      <c r="S14" s="333">
        <v>7.1</v>
      </c>
      <c r="T14" s="333">
        <v>7</v>
      </c>
      <c r="U14" s="342">
        <v>6.2</v>
      </c>
      <c r="V14" s="337">
        <f t="shared" si="1"/>
        <v>6.3478260869565215</v>
      </c>
      <c r="W14" s="338">
        <f t="shared" si="2"/>
        <v>6.019230769230769</v>
      </c>
      <c r="X14" s="339"/>
      <c r="Y14" s="340"/>
    </row>
    <row r="15" spans="1:25" ht="15.75">
      <c r="A15" s="101">
        <v>8</v>
      </c>
      <c r="B15" s="329" t="s">
        <v>536</v>
      </c>
      <c r="C15" s="330" t="s">
        <v>537</v>
      </c>
      <c r="D15" s="331">
        <v>5</v>
      </c>
      <c r="E15" s="332">
        <v>7</v>
      </c>
      <c r="F15" s="333">
        <v>6</v>
      </c>
      <c r="G15" s="333">
        <v>6</v>
      </c>
      <c r="H15" s="333">
        <v>5</v>
      </c>
      <c r="I15" s="333">
        <v>7</v>
      </c>
      <c r="J15" s="333">
        <v>5</v>
      </c>
      <c r="K15" s="333">
        <v>6</v>
      </c>
      <c r="L15" s="334">
        <f t="shared" si="0"/>
        <v>5.793103448275862</v>
      </c>
      <c r="M15" s="335">
        <v>6.2</v>
      </c>
      <c r="N15" s="343">
        <v>1.6</v>
      </c>
      <c r="O15" s="333">
        <v>5.1</v>
      </c>
      <c r="P15" s="333">
        <v>5.8</v>
      </c>
      <c r="Q15" s="333">
        <v>4.8</v>
      </c>
      <c r="R15" s="333">
        <v>5.2</v>
      </c>
      <c r="S15" s="333">
        <v>6.6</v>
      </c>
      <c r="T15" s="333">
        <v>6.2</v>
      </c>
      <c r="U15" s="342">
        <v>5.8</v>
      </c>
      <c r="V15" s="337">
        <f t="shared" si="1"/>
        <v>5.426086956521738</v>
      </c>
      <c r="W15" s="338">
        <f t="shared" si="2"/>
        <v>5.63076923076923</v>
      </c>
      <c r="X15" s="339"/>
      <c r="Y15" s="340"/>
    </row>
    <row r="16" spans="1:25" ht="15.75">
      <c r="A16" s="101">
        <v>9</v>
      </c>
      <c r="B16" s="329" t="s">
        <v>538</v>
      </c>
      <c r="C16" s="330" t="s">
        <v>539</v>
      </c>
      <c r="D16" s="331">
        <v>8</v>
      </c>
      <c r="E16" s="332">
        <v>8</v>
      </c>
      <c r="F16" s="332">
        <v>8</v>
      </c>
      <c r="G16" s="333">
        <v>8</v>
      </c>
      <c r="H16" s="333">
        <v>9</v>
      </c>
      <c r="I16" s="333">
        <v>8</v>
      </c>
      <c r="J16" s="333">
        <v>8</v>
      </c>
      <c r="K16" s="333">
        <v>8</v>
      </c>
      <c r="L16" s="334">
        <f t="shared" si="0"/>
        <v>8.172413793103448</v>
      </c>
      <c r="M16" s="335">
        <v>8.4</v>
      </c>
      <c r="N16" s="333">
        <v>9.2</v>
      </c>
      <c r="O16" s="333">
        <v>8.3</v>
      </c>
      <c r="P16" s="333">
        <v>8.4</v>
      </c>
      <c r="Q16" s="333">
        <v>8.6</v>
      </c>
      <c r="R16" s="333">
        <v>8.2</v>
      </c>
      <c r="S16" s="333">
        <v>9.7</v>
      </c>
      <c r="T16" s="333">
        <v>8.4</v>
      </c>
      <c r="U16" s="342">
        <v>8.5</v>
      </c>
      <c r="V16" s="337">
        <f t="shared" si="1"/>
        <v>8.543478260869566</v>
      </c>
      <c r="W16" s="338">
        <f t="shared" si="2"/>
        <v>8.336538461538462</v>
      </c>
      <c r="X16" s="339"/>
      <c r="Y16" s="340"/>
    </row>
    <row r="17" spans="1:25" ht="15.75">
      <c r="A17" s="101">
        <v>10</v>
      </c>
      <c r="B17" s="329" t="s">
        <v>341</v>
      </c>
      <c r="C17" s="330" t="s">
        <v>540</v>
      </c>
      <c r="D17" s="331">
        <v>7</v>
      </c>
      <c r="E17" s="332">
        <v>7</v>
      </c>
      <c r="F17" s="332">
        <v>6</v>
      </c>
      <c r="G17" s="332">
        <v>6</v>
      </c>
      <c r="H17" s="333">
        <v>5</v>
      </c>
      <c r="I17" s="332">
        <v>5</v>
      </c>
      <c r="J17" s="332">
        <v>6</v>
      </c>
      <c r="K17" s="332">
        <v>6</v>
      </c>
      <c r="L17" s="334">
        <f t="shared" si="0"/>
        <v>5.896551724137931</v>
      </c>
      <c r="M17" s="335">
        <v>5.6</v>
      </c>
      <c r="N17" s="333">
        <v>9.2</v>
      </c>
      <c r="O17" s="333">
        <v>5.5</v>
      </c>
      <c r="P17" s="333">
        <v>7.2</v>
      </c>
      <c r="Q17" s="333">
        <v>6.6</v>
      </c>
      <c r="R17" s="333">
        <v>6.1</v>
      </c>
      <c r="S17" s="333">
        <v>7.3</v>
      </c>
      <c r="T17" s="333">
        <v>6.5</v>
      </c>
      <c r="U17" s="342">
        <v>7</v>
      </c>
      <c r="V17" s="337">
        <f t="shared" si="1"/>
        <v>6.552173913043478</v>
      </c>
      <c r="W17" s="338">
        <f t="shared" si="2"/>
        <v>6.186538461538461</v>
      </c>
      <c r="X17" s="339"/>
      <c r="Y17" s="340"/>
    </row>
    <row r="18" spans="1:25" ht="15.75">
      <c r="A18" s="101">
        <v>11</v>
      </c>
      <c r="B18" s="329" t="s">
        <v>35</v>
      </c>
      <c r="C18" s="330" t="s">
        <v>540</v>
      </c>
      <c r="D18" s="331">
        <v>6</v>
      </c>
      <c r="E18" s="332">
        <v>6</v>
      </c>
      <c r="F18" s="332">
        <v>7</v>
      </c>
      <c r="G18" s="332">
        <v>6</v>
      </c>
      <c r="H18" s="332">
        <v>5</v>
      </c>
      <c r="I18" s="332">
        <v>7</v>
      </c>
      <c r="J18" s="332">
        <v>7</v>
      </c>
      <c r="K18" s="332">
        <v>6</v>
      </c>
      <c r="L18" s="334">
        <f t="shared" si="0"/>
        <v>6.172413793103448</v>
      </c>
      <c r="M18" s="335">
        <v>7.8</v>
      </c>
      <c r="N18" s="333">
        <v>8.2</v>
      </c>
      <c r="O18" s="333">
        <v>6</v>
      </c>
      <c r="P18" s="333">
        <v>6.4</v>
      </c>
      <c r="Q18" s="333">
        <v>7.4</v>
      </c>
      <c r="R18" s="333">
        <v>6.8</v>
      </c>
      <c r="S18" s="333">
        <v>7.9</v>
      </c>
      <c r="T18" s="333">
        <v>7.4</v>
      </c>
      <c r="U18" s="342">
        <v>5.6</v>
      </c>
      <c r="V18" s="337">
        <f t="shared" si="1"/>
        <v>6.826086956521739</v>
      </c>
      <c r="W18" s="338">
        <f t="shared" si="2"/>
        <v>6.461538461538462</v>
      </c>
      <c r="X18" s="339"/>
      <c r="Y18" s="340"/>
    </row>
    <row r="19" spans="1:25" ht="15.75">
      <c r="A19" s="101">
        <v>12</v>
      </c>
      <c r="B19" s="329" t="s">
        <v>541</v>
      </c>
      <c r="C19" s="330" t="s">
        <v>542</v>
      </c>
      <c r="D19" s="331">
        <v>6</v>
      </c>
      <c r="E19" s="332">
        <v>7</v>
      </c>
      <c r="F19" s="332">
        <v>7</v>
      </c>
      <c r="G19" s="332">
        <v>5</v>
      </c>
      <c r="H19" s="333">
        <v>5</v>
      </c>
      <c r="I19" s="332">
        <v>6</v>
      </c>
      <c r="J19" s="332">
        <v>7</v>
      </c>
      <c r="K19" s="332">
        <v>6</v>
      </c>
      <c r="L19" s="334">
        <f t="shared" si="0"/>
        <v>5.9655172413793105</v>
      </c>
      <c r="M19" s="335">
        <v>7.1</v>
      </c>
      <c r="N19" s="333">
        <v>8</v>
      </c>
      <c r="O19" s="333">
        <v>6.1</v>
      </c>
      <c r="P19" s="333">
        <v>7.3</v>
      </c>
      <c r="Q19" s="333">
        <v>6.4</v>
      </c>
      <c r="R19" s="333">
        <v>5.8</v>
      </c>
      <c r="S19" s="333">
        <v>6.5</v>
      </c>
      <c r="T19" s="333">
        <v>6.1</v>
      </c>
      <c r="U19" s="342">
        <v>6.3</v>
      </c>
      <c r="V19" s="337">
        <f t="shared" si="1"/>
        <v>6.48695652173913</v>
      </c>
      <c r="W19" s="338">
        <f t="shared" si="2"/>
        <v>6.196153846153845</v>
      </c>
      <c r="X19" s="339"/>
      <c r="Y19" s="340"/>
    </row>
    <row r="20" spans="1:25" ht="15.75">
      <c r="A20" s="101">
        <v>13</v>
      </c>
      <c r="B20" s="329" t="s">
        <v>543</v>
      </c>
      <c r="C20" s="330" t="s">
        <v>94</v>
      </c>
      <c r="D20" s="331">
        <v>7</v>
      </c>
      <c r="E20" s="332">
        <v>7</v>
      </c>
      <c r="F20" s="332">
        <v>6</v>
      </c>
      <c r="G20" s="332">
        <v>5</v>
      </c>
      <c r="H20" s="332">
        <v>6</v>
      </c>
      <c r="I20" s="332">
        <v>6</v>
      </c>
      <c r="J20" s="333">
        <v>6</v>
      </c>
      <c r="K20" s="332">
        <v>6</v>
      </c>
      <c r="L20" s="334">
        <f t="shared" si="0"/>
        <v>6</v>
      </c>
      <c r="M20" s="335">
        <v>7</v>
      </c>
      <c r="N20" s="333">
        <v>8.2</v>
      </c>
      <c r="O20" s="333">
        <v>6.1</v>
      </c>
      <c r="P20" s="333">
        <v>7</v>
      </c>
      <c r="Q20" s="333">
        <v>4.8</v>
      </c>
      <c r="R20" s="333">
        <v>5.8</v>
      </c>
      <c r="S20" s="333">
        <v>5.9</v>
      </c>
      <c r="T20" s="333">
        <v>5.6</v>
      </c>
      <c r="U20" s="342">
        <v>6.1</v>
      </c>
      <c r="V20" s="337">
        <f t="shared" si="1"/>
        <v>6.117391304347826</v>
      </c>
      <c r="W20" s="338">
        <f t="shared" si="2"/>
        <v>6.051923076923076</v>
      </c>
      <c r="X20" s="339"/>
      <c r="Y20" s="340"/>
    </row>
    <row r="21" spans="1:25" ht="15.75">
      <c r="A21" s="101">
        <v>14</v>
      </c>
      <c r="B21" s="329" t="s">
        <v>29</v>
      </c>
      <c r="C21" s="330" t="s">
        <v>544</v>
      </c>
      <c r="D21" s="331">
        <v>7</v>
      </c>
      <c r="E21" s="332">
        <v>7</v>
      </c>
      <c r="F21" s="332">
        <v>7</v>
      </c>
      <c r="G21" s="332">
        <v>5</v>
      </c>
      <c r="H21" s="332">
        <v>6</v>
      </c>
      <c r="I21" s="332">
        <v>7</v>
      </c>
      <c r="J21" s="332">
        <v>7</v>
      </c>
      <c r="K21" s="332">
        <v>6</v>
      </c>
      <c r="L21" s="334">
        <f t="shared" si="0"/>
        <v>6.344827586206897</v>
      </c>
      <c r="M21" s="335">
        <v>6.9</v>
      </c>
      <c r="N21" s="333">
        <v>9.1</v>
      </c>
      <c r="O21" s="333">
        <v>5.7</v>
      </c>
      <c r="P21" s="333">
        <v>7.7</v>
      </c>
      <c r="Q21" s="333">
        <v>6.2</v>
      </c>
      <c r="R21" s="333">
        <v>6.2</v>
      </c>
      <c r="S21" s="333">
        <v>6.6</v>
      </c>
      <c r="T21" s="333">
        <v>6.5</v>
      </c>
      <c r="U21" s="342">
        <v>7</v>
      </c>
      <c r="V21" s="337">
        <f t="shared" si="1"/>
        <v>6.660869565217391</v>
      </c>
      <c r="W21" s="338">
        <f t="shared" si="2"/>
        <v>6.484615384615386</v>
      </c>
      <c r="X21" s="339"/>
      <c r="Y21" s="340"/>
    </row>
    <row r="22" spans="1:25" ht="15.75">
      <c r="A22" s="101">
        <v>15</v>
      </c>
      <c r="B22" s="329" t="s">
        <v>545</v>
      </c>
      <c r="C22" s="330" t="s">
        <v>544</v>
      </c>
      <c r="D22" s="331">
        <v>6</v>
      </c>
      <c r="E22" s="332">
        <v>6</v>
      </c>
      <c r="F22" s="332">
        <v>5</v>
      </c>
      <c r="G22" s="332">
        <v>5</v>
      </c>
      <c r="H22" s="332">
        <v>6</v>
      </c>
      <c r="I22" s="332">
        <v>6</v>
      </c>
      <c r="J22" s="332">
        <v>6</v>
      </c>
      <c r="K22" s="332">
        <v>7</v>
      </c>
      <c r="L22" s="334">
        <f t="shared" si="0"/>
        <v>5.827586206896552</v>
      </c>
      <c r="M22" s="335">
        <v>7.1</v>
      </c>
      <c r="N22" s="343">
        <v>1.8</v>
      </c>
      <c r="O22" s="333">
        <v>5.8</v>
      </c>
      <c r="P22" s="333">
        <v>6.3</v>
      </c>
      <c r="Q22" s="333">
        <v>5.9</v>
      </c>
      <c r="R22" s="333">
        <v>5.9</v>
      </c>
      <c r="S22" s="333">
        <v>6.3</v>
      </c>
      <c r="T22" s="333">
        <v>5.7</v>
      </c>
      <c r="U22" s="336">
        <v>5.4</v>
      </c>
      <c r="V22" s="337">
        <f t="shared" si="1"/>
        <v>5.81304347826087</v>
      </c>
      <c r="W22" s="338">
        <f t="shared" si="2"/>
        <v>5.821153846153846</v>
      </c>
      <c r="X22" s="339"/>
      <c r="Y22" s="340"/>
    </row>
    <row r="23" spans="1:25" ht="15.75">
      <c r="A23" s="101">
        <v>16</v>
      </c>
      <c r="B23" s="329" t="s">
        <v>546</v>
      </c>
      <c r="C23" s="330" t="s">
        <v>448</v>
      </c>
      <c r="D23" s="331">
        <v>7</v>
      </c>
      <c r="E23" s="332">
        <v>5</v>
      </c>
      <c r="F23" s="332">
        <v>7</v>
      </c>
      <c r="G23" s="332">
        <v>7</v>
      </c>
      <c r="H23" s="332">
        <v>5</v>
      </c>
      <c r="I23" s="332">
        <v>6</v>
      </c>
      <c r="J23" s="332">
        <v>6</v>
      </c>
      <c r="K23" s="332">
        <v>6</v>
      </c>
      <c r="L23" s="334">
        <f t="shared" si="0"/>
        <v>6.172413793103448</v>
      </c>
      <c r="M23" s="335">
        <v>7.9</v>
      </c>
      <c r="N23" s="333">
        <v>8.4</v>
      </c>
      <c r="O23" s="333">
        <v>6</v>
      </c>
      <c r="P23" s="333">
        <v>6.9</v>
      </c>
      <c r="Q23" s="333">
        <v>5.7</v>
      </c>
      <c r="R23" s="333">
        <v>6.9</v>
      </c>
      <c r="S23" s="333">
        <v>7.6</v>
      </c>
      <c r="T23" s="333">
        <v>6.7</v>
      </c>
      <c r="U23" s="342">
        <v>6.7</v>
      </c>
      <c r="V23" s="337">
        <f t="shared" si="1"/>
        <v>6.756521739130435</v>
      </c>
      <c r="W23" s="338">
        <f t="shared" si="2"/>
        <v>6.430769230769231</v>
      </c>
      <c r="X23" s="339"/>
      <c r="Y23" s="340"/>
    </row>
    <row r="24" spans="1:25" ht="15.75">
      <c r="A24" s="101">
        <v>17</v>
      </c>
      <c r="B24" s="329" t="s">
        <v>35</v>
      </c>
      <c r="C24" s="330" t="s">
        <v>547</v>
      </c>
      <c r="D24" s="331">
        <v>6</v>
      </c>
      <c r="E24" s="332">
        <v>7</v>
      </c>
      <c r="F24" s="332">
        <v>6</v>
      </c>
      <c r="G24" s="332">
        <v>5</v>
      </c>
      <c r="H24" s="332">
        <v>6</v>
      </c>
      <c r="I24" s="332">
        <v>7</v>
      </c>
      <c r="J24" s="332">
        <v>5</v>
      </c>
      <c r="K24" s="332">
        <v>6</v>
      </c>
      <c r="L24" s="334">
        <f t="shared" si="0"/>
        <v>5.896551724137931</v>
      </c>
      <c r="M24" s="335">
        <v>7.1</v>
      </c>
      <c r="N24" s="333">
        <v>8.4</v>
      </c>
      <c r="O24" s="333">
        <v>6.4</v>
      </c>
      <c r="P24" s="333">
        <v>6.2</v>
      </c>
      <c r="Q24" s="333">
        <v>5.7</v>
      </c>
      <c r="R24" s="333">
        <v>5.8</v>
      </c>
      <c r="S24" s="333">
        <v>7.8</v>
      </c>
      <c r="T24" s="333">
        <v>6.2</v>
      </c>
      <c r="U24" s="342">
        <v>6.8</v>
      </c>
      <c r="V24" s="337">
        <f t="shared" si="1"/>
        <v>6.508695652173913</v>
      </c>
      <c r="W24" s="338">
        <f t="shared" si="2"/>
        <v>6.167307692307691</v>
      </c>
      <c r="X24" s="339"/>
      <c r="Y24" s="340"/>
    </row>
    <row r="25" spans="1:25" ht="15.75">
      <c r="A25" s="101">
        <v>18</v>
      </c>
      <c r="B25" s="329" t="s">
        <v>548</v>
      </c>
      <c r="C25" s="330" t="s">
        <v>549</v>
      </c>
      <c r="D25" s="331">
        <v>6</v>
      </c>
      <c r="E25" s="332">
        <v>7</v>
      </c>
      <c r="F25" s="332">
        <v>6</v>
      </c>
      <c r="G25" s="332">
        <v>6</v>
      </c>
      <c r="H25" s="332">
        <v>7</v>
      </c>
      <c r="I25" s="332">
        <v>7</v>
      </c>
      <c r="J25" s="332">
        <v>7</v>
      </c>
      <c r="K25" s="332">
        <v>6</v>
      </c>
      <c r="L25" s="334">
        <f t="shared" si="0"/>
        <v>6.448275862068965</v>
      </c>
      <c r="M25" s="335">
        <v>8.1</v>
      </c>
      <c r="N25" s="333">
        <v>9.2</v>
      </c>
      <c r="O25" s="333">
        <v>6.3</v>
      </c>
      <c r="P25" s="333">
        <v>6.6</v>
      </c>
      <c r="Q25" s="333">
        <v>7.3</v>
      </c>
      <c r="R25" s="333">
        <v>6.9</v>
      </c>
      <c r="S25" s="333">
        <v>7.7</v>
      </c>
      <c r="T25" s="333">
        <v>5.5</v>
      </c>
      <c r="U25" s="342">
        <v>7</v>
      </c>
      <c r="V25" s="337">
        <f t="shared" si="1"/>
        <v>6.97391304347826</v>
      </c>
      <c r="W25" s="338">
        <f t="shared" si="2"/>
        <v>6.680769230769229</v>
      </c>
      <c r="X25" s="339"/>
      <c r="Y25" s="340"/>
    </row>
    <row r="26" spans="1:25" ht="15.75">
      <c r="A26" s="101">
        <v>19</v>
      </c>
      <c r="B26" s="329" t="s">
        <v>550</v>
      </c>
      <c r="C26" s="330" t="s">
        <v>357</v>
      </c>
      <c r="D26" s="335">
        <v>7</v>
      </c>
      <c r="E26" s="333">
        <v>6</v>
      </c>
      <c r="F26" s="333">
        <v>7</v>
      </c>
      <c r="G26" s="333">
        <v>8</v>
      </c>
      <c r="H26" s="333">
        <v>5</v>
      </c>
      <c r="I26" s="333">
        <v>7</v>
      </c>
      <c r="J26" s="333">
        <v>7</v>
      </c>
      <c r="K26" s="332">
        <v>6</v>
      </c>
      <c r="L26" s="334">
        <f t="shared" si="0"/>
        <v>6.620689655172414</v>
      </c>
      <c r="M26" s="335">
        <v>7.1</v>
      </c>
      <c r="N26" s="333">
        <v>8.1</v>
      </c>
      <c r="O26" s="333">
        <v>6.1</v>
      </c>
      <c r="P26" s="333">
        <v>6.1</v>
      </c>
      <c r="Q26" s="333">
        <v>5.9</v>
      </c>
      <c r="R26" s="333">
        <v>7.4</v>
      </c>
      <c r="S26" s="333">
        <v>7.7</v>
      </c>
      <c r="T26" s="333">
        <v>6</v>
      </c>
      <c r="U26" s="342">
        <v>7.2</v>
      </c>
      <c r="V26" s="337">
        <f t="shared" si="1"/>
        <v>6.691304347826088</v>
      </c>
      <c r="W26" s="338">
        <f t="shared" si="2"/>
        <v>6.651923076923077</v>
      </c>
      <c r="X26" s="339"/>
      <c r="Y26" s="340"/>
    </row>
    <row r="27" spans="1:25" ht="15.75">
      <c r="A27" s="101">
        <v>20</v>
      </c>
      <c r="B27" s="329" t="s">
        <v>551</v>
      </c>
      <c r="C27" s="330" t="s">
        <v>552</v>
      </c>
      <c r="D27" s="335">
        <v>5</v>
      </c>
      <c r="E27" s="333">
        <v>7</v>
      </c>
      <c r="F27" s="333">
        <v>6</v>
      </c>
      <c r="G27" s="333">
        <v>5</v>
      </c>
      <c r="H27" s="333">
        <v>6</v>
      </c>
      <c r="I27" s="333">
        <v>5</v>
      </c>
      <c r="J27" s="333">
        <v>6</v>
      </c>
      <c r="K27" s="332">
        <v>6</v>
      </c>
      <c r="L27" s="334">
        <f t="shared" si="0"/>
        <v>5.689655172413793</v>
      </c>
      <c r="M27" s="335">
        <v>6.4</v>
      </c>
      <c r="N27" s="333">
        <v>8.1</v>
      </c>
      <c r="O27" s="333">
        <v>5.6</v>
      </c>
      <c r="P27" s="333">
        <v>5.8</v>
      </c>
      <c r="Q27" s="333">
        <v>4.9</v>
      </c>
      <c r="R27" s="333">
        <v>5.1</v>
      </c>
      <c r="S27" s="333">
        <v>7.8</v>
      </c>
      <c r="T27" s="333">
        <v>5.3</v>
      </c>
      <c r="U27" s="342">
        <v>5.1</v>
      </c>
      <c r="V27" s="337">
        <f t="shared" si="1"/>
        <v>5.747826086956521</v>
      </c>
      <c r="W27" s="338">
        <f t="shared" si="2"/>
        <v>5.715384615384616</v>
      </c>
      <c r="X27" s="339"/>
      <c r="Y27" s="340"/>
    </row>
    <row r="28" spans="1:25" ht="15.75">
      <c r="A28" s="101">
        <v>21</v>
      </c>
      <c r="B28" s="329" t="s">
        <v>536</v>
      </c>
      <c r="C28" s="330" t="s">
        <v>553</v>
      </c>
      <c r="D28" s="335">
        <v>8</v>
      </c>
      <c r="E28" s="333">
        <v>8</v>
      </c>
      <c r="F28" s="333">
        <v>8</v>
      </c>
      <c r="G28" s="333">
        <v>8</v>
      </c>
      <c r="H28" s="333">
        <v>7</v>
      </c>
      <c r="I28" s="333">
        <v>8</v>
      </c>
      <c r="J28" s="333">
        <v>7</v>
      </c>
      <c r="K28" s="332">
        <v>8</v>
      </c>
      <c r="L28" s="334">
        <f t="shared" si="0"/>
        <v>7.724137931034483</v>
      </c>
      <c r="M28" s="335">
        <v>8.4</v>
      </c>
      <c r="N28" s="333">
        <v>9.2</v>
      </c>
      <c r="O28" s="333">
        <v>7.6</v>
      </c>
      <c r="P28" s="333">
        <v>8.2</v>
      </c>
      <c r="Q28" s="333">
        <v>7.4</v>
      </c>
      <c r="R28" s="333">
        <v>8.3</v>
      </c>
      <c r="S28" s="333">
        <v>9.7</v>
      </c>
      <c r="T28" s="333">
        <v>8.1</v>
      </c>
      <c r="U28" s="342">
        <v>8</v>
      </c>
      <c r="V28" s="337">
        <f t="shared" si="1"/>
        <v>8.160869565217391</v>
      </c>
      <c r="W28" s="338">
        <f t="shared" si="2"/>
        <v>7.917307692307691</v>
      </c>
      <c r="X28" s="339"/>
      <c r="Y28" s="340"/>
    </row>
    <row r="29" spans="1:25" ht="15.75">
      <c r="A29" s="101">
        <v>22</v>
      </c>
      <c r="B29" s="329" t="s">
        <v>554</v>
      </c>
      <c r="C29" s="330" t="s">
        <v>555</v>
      </c>
      <c r="D29" s="335">
        <v>5</v>
      </c>
      <c r="E29" s="333">
        <v>7</v>
      </c>
      <c r="F29" s="333">
        <v>5</v>
      </c>
      <c r="G29" s="333">
        <v>5</v>
      </c>
      <c r="H29" s="333">
        <v>5</v>
      </c>
      <c r="I29" s="333">
        <v>6</v>
      </c>
      <c r="J29" s="333">
        <v>6</v>
      </c>
      <c r="K29" s="332">
        <v>6</v>
      </c>
      <c r="L29" s="334">
        <f t="shared" si="0"/>
        <v>5.482758620689655</v>
      </c>
      <c r="M29" s="335">
        <v>7.2</v>
      </c>
      <c r="N29" s="333">
        <v>8.4</v>
      </c>
      <c r="O29" s="333">
        <v>5.6</v>
      </c>
      <c r="P29" s="333">
        <v>6</v>
      </c>
      <c r="Q29" s="333">
        <v>6.2</v>
      </c>
      <c r="R29" s="333">
        <v>7</v>
      </c>
      <c r="S29" s="333">
        <v>6.8</v>
      </c>
      <c r="T29" s="333">
        <v>5.5</v>
      </c>
      <c r="U29" s="342">
        <v>6</v>
      </c>
      <c r="V29" s="337">
        <f t="shared" si="1"/>
        <v>6.321739130434783</v>
      </c>
      <c r="W29" s="338">
        <f t="shared" si="2"/>
        <v>5.853846153846154</v>
      </c>
      <c r="X29" s="339"/>
      <c r="Y29" s="340"/>
    </row>
    <row r="30" spans="1:25" ht="15.75">
      <c r="A30" s="101">
        <v>23</v>
      </c>
      <c r="B30" s="329" t="s">
        <v>556</v>
      </c>
      <c r="C30" s="330" t="s">
        <v>360</v>
      </c>
      <c r="D30" s="335">
        <v>6</v>
      </c>
      <c r="E30" s="333">
        <v>7</v>
      </c>
      <c r="F30" s="333">
        <v>7</v>
      </c>
      <c r="G30" s="333">
        <v>5</v>
      </c>
      <c r="H30" s="333">
        <v>5</v>
      </c>
      <c r="I30" s="333">
        <v>7</v>
      </c>
      <c r="J30" s="333">
        <v>7</v>
      </c>
      <c r="K30" s="332">
        <v>6</v>
      </c>
      <c r="L30" s="334">
        <f t="shared" si="0"/>
        <v>6.068965517241379</v>
      </c>
      <c r="M30" s="335">
        <v>7.2</v>
      </c>
      <c r="N30" s="333">
        <v>8.4</v>
      </c>
      <c r="O30" s="333">
        <v>5.8</v>
      </c>
      <c r="P30" s="333">
        <v>7.8</v>
      </c>
      <c r="Q30" s="333">
        <v>6.7</v>
      </c>
      <c r="R30" s="333">
        <v>6.7</v>
      </c>
      <c r="S30" s="333">
        <v>7.6</v>
      </c>
      <c r="T30" s="333">
        <v>7.3</v>
      </c>
      <c r="U30" s="342">
        <v>7.5</v>
      </c>
      <c r="V30" s="337">
        <f t="shared" si="1"/>
        <v>7.039130434782609</v>
      </c>
      <c r="W30" s="338">
        <f t="shared" si="2"/>
        <v>6.4980769230769235</v>
      </c>
      <c r="X30" s="339"/>
      <c r="Y30" s="340"/>
    </row>
    <row r="31" spans="1:25" ht="15.75">
      <c r="A31" s="101">
        <v>24</v>
      </c>
      <c r="B31" s="329" t="s">
        <v>557</v>
      </c>
      <c r="C31" s="330" t="s">
        <v>229</v>
      </c>
      <c r="D31" s="335">
        <v>6</v>
      </c>
      <c r="E31" s="333">
        <v>6</v>
      </c>
      <c r="F31" s="333">
        <v>7</v>
      </c>
      <c r="G31" s="333">
        <v>5</v>
      </c>
      <c r="H31" s="333">
        <v>5</v>
      </c>
      <c r="I31" s="333">
        <v>7</v>
      </c>
      <c r="J31" s="333">
        <v>6</v>
      </c>
      <c r="K31" s="332">
        <v>6</v>
      </c>
      <c r="L31" s="334">
        <f t="shared" si="0"/>
        <v>5.896551724137931</v>
      </c>
      <c r="M31" s="335">
        <v>7</v>
      </c>
      <c r="N31" s="333">
        <v>9.2</v>
      </c>
      <c r="O31" s="333">
        <v>6</v>
      </c>
      <c r="P31" s="333">
        <v>5.9</v>
      </c>
      <c r="Q31" s="333">
        <v>6.5</v>
      </c>
      <c r="R31" s="333">
        <v>6</v>
      </c>
      <c r="S31" s="333">
        <v>7.7</v>
      </c>
      <c r="T31" s="333">
        <v>6.7</v>
      </c>
      <c r="U31" s="342">
        <v>6.8</v>
      </c>
      <c r="V31" s="337">
        <f t="shared" si="1"/>
        <v>6.591304347826088</v>
      </c>
      <c r="W31" s="338">
        <f t="shared" si="2"/>
        <v>6.203846153846152</v>
      </c>
      <c r="X31" s="339"/>
      <c r="Y31" s="340"/>
    </row>
    <row r="32" spans="1:25" ht="15.75">
      <c r="A32" s="101">
        <v>25</v>
      </c>
      <c r="B32" s="329" t="s">
        <v>558</v>
      </c>
      <c r="C32" s="330" t="s">
        <v>229</v>
      </c>
      <c r="D32" s="335">
        <v>8</v>
      </c>
      <c r="E32" s="333">
        <v>7</v>
      </c>
      <c r="F32" s="333">
        <v>7</v>
      </c>
      <c r="G32" s="333">
        <v>7</v>
      </c>
      <c r="H32" s="333">
        <v>6</v>
      </c>
      <c r="I32" s="333">
        <v>7</v>
      </c>
      <c r="J32" s="333">
        <v>7</v>
      </c>
      <c r="K32" s="332">
        <v>6</v>
      </c>
      <c r="L32" s="334">
        <f t="shared" si="0"/>
        <v>6.793103448275862</v>
      </c>
      <c r="M32" s="335">
        <v>8.2</v>
      </c>
      <c r="N32" s="333">
        <v>9.2</v>
      </c>
      <c r="O32" s="333">
        <v>6.3</v>
      </c>
      <c r="P32" s="333">
        <v>6.9</v>
      </c>
      <c r="Q32" s="333">
        <v>7.8</v>
      </c>
      <c r="R32" s="333">
        <v>5.8</v>
      </c>
      <c r="S32" s="333">
        <v>7.5</v>
      </c>
      <c r="T32" s="333">
        <v>6.4</v>
      </c>
      <c r="U32" s="342">
        <v>7</v>
      </c>
      <c r="V32" s="337">
        <f t="shared" si="1"/>
        <v>7.004347826086957</v>
      </c>
      <c r="W32" s="338">
        <f t="shared" si="2"/>
        <v>6.886538461538461</v>
      </c>
      <c r="X32" s="339"/>
      <c r="Y32" s="340"/>
    </row>
    <row r="33" spans="1:25" ht="15.75">
      <c r="A33" s="101">
        <v>26</v>
      </c>
      <c r="B33" s="344" t="s">
        <v>559</v>
      </c>
      <c r="C33" s="330" t="s">
        <v>458</v>
      </c>
      <c r="D33" s="335">
        <v>7</v>
      </c>
      <c r="E33" s="333">
        <v>7</v>
      </c>
      <c r="F33" s="333">
        <v>7</v>
      </c>
      <c r="G33" s="333">
        <v>5</v>
      </c>
      <c r="H33" s="333">
        <v>6</v>
      </c>
      <c r="I33" s="333">
        <v>7</v>
      </c>
      <c r="J33" s="333">
        <v>5</v>
      </c>
      <c r="K33" s="332">
        <v>6</v>
      </c>
      <c r="L33" s="334">
        <f t="shared" si="0"/>
        <v>6.137931034482759</v>
      </c>
      <c r="M33" s="335">
        <v>7</v>
      </c>
      <c r="N33" s="333">
        <v>8.1</v>
      </c>
      <c r="O33" s="333">
        <v>6.4</v>
      </c>
      <c r="P33" s="333">
        <v>6.5</v>
      </c>
      <c r="Q33" s="333">
        <v>5.5</v>
      </c>
      <c r="R33" s="333">
        <v>5.9</v>
      </c>
      <c r="S33" s="333">
        <v>7.5</v>
      </c>
      <c r="T33" s="333">
        <v>5.3</v>
      </c>
      <c r="U33" s="336">
        <v>5.3</v>
      </c>
      <c r="V33" s="337">
        <f t="shared" si="1"/>
        <v>6.21304347826087</v>
      </c>
      <c r="W33" s="338">
        <f t="shared" si="2"/>
        <v>6.171153846153846</v>
      </c>
      <c r="X33" s="339"/>
      <c r="Y33" s="340"/>
    </row>
    <row r="34" spans="1:25" ht="15.75">
      <c r="A34" s="101">
        <v>27</v>
      </c>
      <c r="B34" s="329" t="s">
        <v>560</v>
      </c>
      <c r="C34" s="330" t="s">
        <v>561</v>
      </c>
      <c r="D34" s="335">
        <v>6</v>
      </c>
      <c r="E34" s="333">
        <v>7</v>
      </c>
      <c r="F34" s="333">
        <v>7</v>
      </c>
      <c r="G34" s="333">
        <v>5</v>
      </c>
      <c r="H34" s="333">
        <v>5</v>
      </c>
      <c r="I34" s="333">
        <v>6</v>
      </c>
      <c r="J34" s="333">
        <v>5</v>
      </c>
      <c r="K34" s="332">
        <v>7</v>
      </c>
      <c r="L34" s="334">
        <f t="shared" si="0"/>
        <v>5.896551724137931</v>
      </c>
      <c r="M34" s="335">
        <v>7.1</v>
      </c>
      <c r="N34" s="333">
        <v>9.1</v>
      </c>
      <c r="O34" s="333">
        <v>6.5</v>
      </c>
      <c r="P34" s="333">
        <v>6.9</v>
      </c>
      <c r="Q34" s="333">
        <v>6.9</v>
      </c>
      <c r="R34" s="333">
        <v>6.7</v>
      </c>
      <c r="S34" s="333">
        <v>7.6</v>
      </c>
      <c r="T34" s="333">
        <v>6.1</v>
      </c>
      <c r="U34" s="342">
        <v>6.5</v>
      </c>
      <c r="V34" s="337">
        <f t="shared" si="1"/>
        <v>6.856521739130436</v>
      </c>
      <c r="W34" s="338">
        <f t="shared" si="2"/>
        <v>6.321153846153846</v>
      </c>
      <c r="X34" s="339"/>
      <c r="Y34" s="340"/>
    </row>
    <row r="35" spans="1:25" ht="15.75">
      <c r="A35" s="101">
        <v>28</v>
      </c>
      <c r="B35" s="329" t="s">
        <v>562</v>
      </c>
      <c r="C35" s="330" t="s">
        <v>563</v>
      </c>
      <c r="D35" s="331">
        <v>6</v>
      </c>
      <c r="E35" s="332">
        <v>7</v>
      </c>
      <c r="F35" s="332">
        <v>6</v>
      </c>
      <c r="G35" s="332">
        <v>5</v>
      </c>
      <c r="H35" s="333">
        <v>5</v>
      </c>
      <c r="I35" s="332">
        <v>6</v>
      </c>
      <c r="J35" s="332">
        <v>6</v>
      </c>
      <c r="K35" s="332">
        <v>6</v>
      </c>
      <c r="L35" s="334">
        <f t="shared" si="0"/>
        <v>5.724137931034483</v>
      </c>
      <c r="M35" s="335">
        <v>6.5</v>
      </c>
      <c r="N35" s="333">
        <v>7.5</v>
      </c>
      <c r="O35" s="333">
        <v>5.6</v>
      </c>
      <c r="P35" s="333">
        <v>6.9</v>
      </c>
      <c r="Q35" s="333">
        <v>6.8</v>
      </c>
      <c r="R35" s="333">
        <v>5.3</v>
      </c>
      <c r="S35" s="333">
        <v>7.4</v>
      </c>
      <c r="T35" s="343">
        <v>3.5</v>
      </c>
      <c r="U35" s="342">
        <v>5.5</v>
      </c>
      <c r="V35" s="337">
        <f t="shared" si="1"/>
        <v>6.0086956521739125</v>
      </c>
      <c r="W35" s="338">
        <f t="shared" si="2"/>
        <v>5.8500000000000005</v>
      </c>
      <c r="X35" s="339"/>
      <c r="Y35" s="340"/>
    </row>
    <row r="36" spans="1:25" ht="15.75">
      <c r="A36" s="101">
        <v>29</v>
      </c>
      <c r="B36" s="329" t="s">
        <v>35</v>
      </c>
      <c r="C36" s="330" t="s">
        <v>564</v>
      </c>
      <c r="D36" s="331">
        <v>6</v>
      </c>
      <c r="E36" s="332">
        <v>7</v>
      </c>
      <c r="F36" s="332">
        <v>6</v>
      </c>
      <c r="G36" s="332">
        <v>5</v>
      </c>
      <c r="H36" s="332">
        <v>6</v>
      </c>
      <c r="I36" s="332">
        <v>6</v>
      </c>
      <c r="J36" s="332">
        <v>5</v>
      </c>
      <c r="K36" s="332">
        <v>6</v>
      </c>
      <c r="L36" s="334">
        <f t="shared" si="0"/>
        <v>5.793103448275862</v>
      </c>
      <c r="M36" s="335">
        <v>7.2</v>
      </c>
      <c r="N36" s="333">
        <v>5.9</v>
      </c>
      <c r="O36" s="333">
        <v>6.1</v>
      </c>
      <c r="P36" s="333">
        <v>6.8</v>
      </c>
      <c r="Q36" s="333">
        <v>6.2</v>
      </c>
      <c r="R36" s="333">
        <v>6.2</v>
      </c>
      <c r="S36" s="333">
        <v>8</v>
      </c>
      <c r="T36" s="333">
        <v>5.6</v>
      </c>
      <c r="U36" s="342">
        <v>5.2</v>
      </c>
      <c r="V36" s="337">
        <f t="shared" si="1"/>
        <v>6.3086956521739115</v>
      </c>
      <c r="W36" s="338">
        <f t="shared" si="2"/>
        <v>6.0211538461538465</v>
      </c>
      <c r="X36" s="339"/>
      <c r="Y36" s="340"/>
    </row>
    <row r="37" spans="1:25" ht="15.75">
      <c r="A37" s="101">
        <v>30</v>
      </c>
      <c r="B37" s="329" t="s">
        <v>565</v>
      </c>
      <c r="C37" s="330" t="s">
        <v>566</v>
      </c>
      <c r="D37" s="331">
        <v>5</v>
      </c>
      <c r="E37" s="332">
        <v>6</v>
      </c>
      <c r="F37" s="333">
        <v>6</v>
      </c>
      <c r="G37" s="332">
        <v>5</v>
      </c>
      <c r="H37" s="333">
        <v>5</v>
      </c>
      <c r="I37" s="332">
        <v>6</v>
      </c>
      <c r="J37" s="333">
        <v>6</v>
      </c>
      <c r="K37" s="332">
        <v>6</v>
      </c>
      <c r="L37" s="334">
        <f t="shared" si="0"/>
        <v>5.551724137931035</v>
      </c>
      <c r="M37" s="345">
        <v>7.3</v>
      </c>
      <c r="N37" s="346">
        <v>9.1</v>
      </c>
      <c r="O37" s="346">
        <v>5.5</v>
      </c>
      <c r="P37" s="346">
        <v>6.9</v>
      </c>
      <c r="Q37" s="346">
        <v>5.1</v>
      </c>
      <c r="R37" s="346">
        <v>5.2</v>
      </c>
      <c r="S37" s="346">
        <v>5.7</v>
      </c>
      <c r="T37" s="346">
        <v>6.4</v>
      </c>
      <c r="U37" s="342">
        <v>5.9</v>
      </c>
      <c r="V37" s="337">
        <f t="shared" si="1"/>
        <v>6.052173913043479</v>
      </c>
      <c r="W37" s="338">
        <f t="shared" si="2"/>
        <v>5.773076923076923</v>
      </c>
      <c r="X37" s="339"/>
      <c r="Y37" s="340"/>
    </row>
    <row r="38" spans="1:25" ht="15.75">
      <c r="A38" s="101">
        <v>31</v>
      </c>
      <c r="B38" s="329" t="s">
        <v>35</v>
      </c>
      <c r="C38" s="330" t="s">
        <v>241</v>
      </c>
      <c r="D38" s="331">
        <v>6</v>
      </c>
      <c r="E38" s="332">
        <v>7</v>
      </c>
      <c r="F38" s="332">
        <v>7</v>
      </c>
      <c r="G38" s="332">
        <v>5</v>
      </c>
      <c r="H38" s="332">
        <v>6</v>
      </c>
      <c r="I38" s="332">
        <v>6</v>
      </c>
      <c r="J38" s="332">
        <v>6</v>
      </c>
      <c r="K38" s="332">
        <v>7</v>
      </c>
      <c r="L38" s="334">
        <f t="shared" si="0"/>
        <v>6.172413793103448</v>
      </c>
      <c r="M38" s="335">
        <v>7.1</v>
      </c>
      <c r="N38" s="333">
        <v>8.3</v>
      </c>
      <c r="O38" s="333">
        <v>6.4</v>
      </c>
      <c r="P38" s="333">
        <v>7.7</v>
      </c>
      <c r="Q38" s="333">
        <v>6.7</v>
      </c>
      <c r="R38" s="333">
        <v>5.3</v>
      </c>
      <c r="S38" s="347">
        <v>8.3</v>
      </c>
      <c r="T38" s="347">
        <v>6.6</v>
      </c>
      <c r="U38" s="342">
        <v>7.5</v>
      </c>
      <c r="V38" s="337">
        <f t="shared" si="1"/>
        <v>6.934782608695652</v>
      </c>
      <c r="W38" s="338">
        <f t="shared" si="2"/>
        <v>6.509615384615385</v>
      </c>
      <c r="X38" s="348"/>
      <c r="Y38" s="340"/>
    </row>
    <row r="39" spans="1:25" ht="15.75">
      <c r="A39" s="101">
        <v>32</v>
      </c>
      <c r="B39" s="329" t="s">
        <v>567</v>
      </c>
      <c r="C39" s="330" t="s">
        <v>568</v>
      </c>
      <c r="D39" s="331">
        <v>5</v>
      </c>
      <c r="E39" s="332">
        <v>7</v>
      </c>
      <c r="F39" s="332">
        <v>8</v>
      </c>
      <c r="G39" s="332">
        <v>5</v>
      </c>
      <c r="H39" s="332">
        <v>5</v>
      </c>
      <c r="I39" s="332">
        <v>6</v>
      </c>
      <c r="J39" s="332">
        <v>6</v>
      </c>
      <c r="K39" s="332">
        <v>6</v>
      </c>
      <c r="L39" s="334">
        <f t="shared" si="0"/>
        <v>5.896551724137931</v>
      </c>
      <c r="M39" s="335">
        <v>7.2</v>
      </c>
      <c r="N39" s="333">
        <v>7.4</v>
      </c>
      <c r="O39" s="333">
        <v>6.3</v>
      </c>
      <c r="P39" s="333">
        <v>7.3</v>
      </c>
      <c r="Q39" s="333">
        <v>5.9</v>
      </c>
      <c r="R39" s="333">
        <v>6.2</v>
      </c>
      <c r="S39" s="347">
        <v>8.3</v>
      </c>
      <c r="T39" s="347">
        <v>7</v>
      </c>
      <c r="U39" s="342">
        <v>7.1</v>
      </c>
      <c r="V39" s="337">
        <f t="shared" si="1"/>
        <v>6.830434782608696</v>
      </c>
      <c r="W39" s="338">
        <f t="shared" si="2"/>
        <v>6.309615384615386</v>
      </c>
      <c r="X39" s="348"/>
      <c r="Y39" s="340"/>
    </row>
    <row r="40" spans="1:25" ht="15.75">
      <c r="A40" s="101">
        <v>33</v>
      </c>
      <c r="B40" s="329" t="s">
        <v>334</v>
      </c>
      <c r="C40" s="330" t="s">
        <v>569</v>
      </c>
      <c r="D40" s="349">
        <v>6</v>
      </c>
      <c r="E40" s="332">
        <v>8</v>
      </c>
      <c r="F40" s="332">
        <v>5</v>
      </c>
      <c r="G40" s="332">
        <v>6</v>
      </c>
      <c r="H40" s="332">
        <v>6</v>
      </c>
      <c r="I40" s="332">
        <v>5</v>
      </c>
      <c r="J40" s="333">
        <v>6</v>
      </c>
      <c r="K40" s="332">
        <v>6</v>
      </c>
      <c r="L40" s="334">
        <f t="shared" si="0"/>
        <v>5.896551724137931</v>
      </c>
      <c r="M40" s="335">
        <v>6.7</v>
      </c>
      <c r="N40" s="333">
        <v>8.2</v>
      </c>
      <c r="O40" s="333">
        <v>6</v>
      </c>
      <c r="P40" s="333">
        <v>6.1</v>
      </c>
      <c r="Q40" s="333">
        <v>6.4</v>
      </c>
      <c r="R40" s="333">
        <v>5.6</v>
      </c>
      <c r="S40" s="347">
        <v>7.2</v>
      </c>
      <c r="T40" s="347">
        <v>5.1</v>
      </c>
      <c r="U40" s="342">
        <v>6.1</v>
      </c>
      <c r="V40" s="337">
        <f t="shared" si="1"/>
        <v>6.208695652173914</v>
      </c>
      <c r="W40" s="338">
        <f t="shared" si="2"/>
        <v>6.034615384615384</v>
      </c>
      <c r="X40" s="348"/>
      <c r="Y40" s="340"/>
    </row>
    <row r="41" spans="1:25" ht="15.75">
      <c r="A41" s="101">
        <v>34</v>
      </c>
      <c r="B41" s="329" t="s">
        <v>570</v>
      </c>
      <c r="C41" s="330" t="s">
        <v>571</v>
      </c>
      <c r="D41" s="349">
        <v>6</v>
      </c>
      <c r="E41" s="349">
        <v>6</v>
      </c>
      <c r="F41" s="349">
        <v>8</v>
      </c>
      <c r="G41" s="349">
        <v>7</v>
      </c>
      <c r="H41" s="349">
        <v>5</v>
      </c>
      <c r="I41" s="349">
        <v>7</v>
      </c>
      <c r="J41" s="349">
        <v>7</v>
      </c>
      <c r="K41" s="349">
        <v>6</v>
      </c>
      <c r="L41" s="334">
        <f t="shared" si="0"/>
        <v>6.482758620689655</v>
      </c>
      <c r="M41" s="335">
        <v>7.2</v>
      </c>
      <c r="N41" s="333">
        <v>8.3</v>
      </c>
      <c r="O41" s="333">
        <v>6.4</v>
      </c>
      <c r="P41" s="333">
        <v>8</v>
      </c>
      <c r="Q41" s="333">
        <v>6</v>
      </c>
      <c r="R41" s="333">
        <v>7.2</v>
      </c>
      <c r="S41" s="347">
        <v>8.2</v>
      </c>
      <c r="T41" s="347">
        <v>6.8</v>
      </c>
      <c r="U41" s="342">
        <v>7.5</v>
      </c>
      <c r="V41" s="337">
        <f t="shared" si="1"/>
        <v>7.147826086956522</v>
      </c>
      <c r="W41" s="338">
        <f t="shared" si="2"/>
        <v>6.776923076923078</v>
      </c>
      <c r="X41" s="348"/>
      <c r="Y41" s="340"/>
    </row>
    <row r="42" spans="1:25" ht="15.75">
      <c r="A42" s="101">
        <v>35</v>
      </c>
      <c r="B42" s="329" t="s">
        <v>35</v>
      </c>
      <c r="C42" s="330" t="s">
        <v>572</v>
      </c>
      <c r="D42" s="349">
        <v>6</v>
      </c>
      <c r="E42" s="350">
        <v>6</v>
      </c>
      <c r="F42" s="350">
        <v>5</v>
      </c>
      <c r="G42" s="349">
        <v>5</v>
      </c>
      <c r="H42" s="349">
        <v>6</v>
      </c>
      <c r="I42" s="349">
        <v>7</v>
      </c>
      <c r="J42" s="349">
        <v>6</v>
      </c>
      <c r="K42" s="349">
        <v>7</v>
      </c>
      <c r="L42" s="334">
        <f t="shared" si="0"/>
        <v>5.931034482758621</v>
      </c>
      <c r="M42" s="335">
        <v>7.2</v>
      </c>
      <c r="N42" s="333">
        <v>9.2</v>
      </c>
      <c r="O42" s="333">
        <v>6.1</v>
      </c>
      <c r="P42" s="333">
        <v>7.4</v>
      </c>
      <c r="Q42" s="333">
        <v>6.1</v>
      </c>
      <c r="R42" s="333">
        <v>6</v>
      </c>
      <c r="S42" s="347">
        <v>9.1</v>
      </c>
      <c r="T42" s="347">
        <v>6.2</v>
      </c>
      <c r="U42" s="342">
        <v>6.5</v>
      </c>
      <c r="V42" s="337">
        <f t="shared" si="1"/>
        <v>6.808695652173912</v>
      </c>
      <c r="W42" s="338">
        <f t="shared" si="2"/>
        <v>6.319230769230769</v>
      </c>
      <c r="X42" s="348"/>
      <c r="Y42" s="340"/>
    </row>
    <row r="43" spans="1:25" ht="15.75">
      <c r="A43" s="101">
        <v>36</v>
      </c>
      <c r="B43" s="329" t="s">
        <v>534</v>
      </c>
      <c r="C43" s="330" t="s">
        <v>470</v>
      </c>
      <c r="D43" s="349">
        <v>6</v>
      </c>
      <c r="E43" s="350">
        <v>7</v>
      </c>
      <c r="F43" s="350">
        <v>8</v>
      </c>
      <c r="G43" s="349">
        <v>7</v>
      </c>
      <c r="H43" s="349">
        <v>5</v>
      </c>
      <c r="I43" s="349">
        <v>6</v>
      </c>
      <c r="J43" s="349">
        <v>8</v>
      </c>
      <c r="K43" s="349">
        <v>6</v>
      </c>
      <c r="L43" s="334">
        <f t="shared" si="0"/>
        <v>6.551724137931035</v>
      </c>
      <c r="M43" s="335">
        <v>8.1</v>
      </c>
      <c r="N43" s="333">
        <v>8.4</v>
      </c>
      <c r="O43" s="333">
        <v>6.8</v>
      </c>
      <c r="P43" s="333">
        <v>7.2</v>
      </c>
      <c r="Q43" s="333">
        <v>7.7</v>
      </c>
      <c r="R43" s="333">
        <v>8.3</v>
      </c>
      <c r="S43" s="347">
        <v>8.8</v>
      </c>
      <c r="T43" s="347">
        <v>7.1</v>
      </c>
      <c r="U43" s="342">
        <v>7.6</v>
      </c>
      <c r="V43" s="337">
        <f t="shared" si="1"/>
        <v>7.6521739130434785</v>
      </c>
      <c r="W43" s="338">
        <f t="shared" si="2"/>
        <v>7.038461538461538</v>
      </c>
      <c r="X43" s="348"/>
      <c r="Y43" s="340"/>
    </row>
    <row r="44" spans="1:25" ht="15.75">
      <c r="A44" s="101">
        <v>37</v>
      </c>
      <c r="B44" s="329" t="s">
        <v>554</v>
      </c>
      <c r="C44" s="330" t="s">
        <v>573</v>
      </c>
      <c r="D44" s="349">
        <v>5</v>
      </c>
      <c r="E44" s="349">
        <v>7</v>
      </c>
      <c r="F44" s="349">
        <v>6</v>
      </c>
      <c r="G44" s="349">
        <v>5</v>
      </c>
      <c r="H44" s="349">
        <v>5</v>
      </c>
      <c r="I44" s="349">
        <v>6</v>
      </c>
      <c r="J44" s="349">
        <v>6</v>
      </c>
      <c r="K44" s="349">
        <v>6</v>
      </c>
      <c r="L44" s="334">
        <f t="shared" si="0"/>
        <v>5.620689655172414</v>
      </c>
      <c r="M44" s="335">
        <v>7.1</v>
      </c>
      <c r="N44" s="333">
        <v>9.2</v>
      </c>
      <c r="O44" s="333">
        <v>5.7</v>
      </c>
      <c r="P44" s="333">
        <v>7.2</v>
      </c>
      <c r="Q44" s="333">
        <v>6.3</v>
      </c>
      <c r="R44" s="333">
        <v>5.4</v>
      </c>
      <c r="S44" s="347">
        <v>8</v>
      </c>
      <c r="T44" s="347">
        <v>6.8</v>
      </c>
      <c r="U44" s="342">
        <v>5.7</v>
      </c>
      <c r="V44" s="337">
        <f t="shared" si="1"/>
        <v>6.504347826086957</v>
      </c>
      <c r="W44" s="338">
        <f t="shared" si="2"/>
        <v>6.011538461538462</v>
      </c>
      <c r="X44" s="348"/>
      <c r="Y44" s="340"/>
    </row>
    <row r="45" spans="1:25" ht="15.75">
      <c r="A45" s="101">
        <v>38</v>
      </c>
      <c r="B45" s="329" t="s">
        <v>562</v>
      </c>
      <c r="C45" s="330" t="s">
        <v>255</v>
      </c>
      <c r="D45" s="351">
        <v>5</v>
      </c>
      <c r="E45" s="351">
        <v>7</v>
      </c>
      <c r="F45" s="351">
        <v>6</v>
      </c>
      <c r="G45" s="352">
        <v>6</v>
      </c>
      <c r="H45" s="352">
        <v>6</v>
      </c>
      <c r="I45" s="352">
        <v>5</v>
      </c>
      <c r="J45" s="352">
        <v>5</v>
      </c>
      <c r="K45" s="352">
        <v>6</v>
      </c>
      <c r="L45" s="334">
        <f t="shared" si="0"/>
        <v>5.758620689655173</v>
      </c>
      <c r="M45" s="335">
        <v>5.9</v>
      </c>
      <c r="N45" s="333">
        <v>7.1</v>
      </c>
      <c r="O45" s="333">
        <v>5.3</v>
      </c>
      <c r="P45" s="333">
        <v>5.7</v>
      </c>
      <c r="Q45" s="333">
        <v>7.5</v>
      </c>
      <c r="R45" s="333">
        <v>6.1</v>
      </c>
      <c r="S45" s="347">
        <v>7.7</v>
      </c>
      <c r="T45" s="347">
        <v>6.2</v>
      </c>
      <c r="U45" s="342">
        <v>5.8</v>
      </c>
      <c r="V45" s="337">
        <f t="shared" si="1"/>
        <v>6.226086956521739</v>
      </c>
      <c r="W45" s="338">
        <f t="shared" si="2"/>
        <v>5.965384615384614</v>
      </c>
      <c r="X45" s="348"/>
      <c r="Y45" s="340"/>
    </row>
    <row r="46" spans="1:25" ht="15.75">
      <c r="A46" s="101">
        <v>39</v>
      </c>
      <c r="B46" s="329" t="s">
        <v>35</v>
      </c>
      <c r="C46" s="330" t="s">
        <v>574</v>
      </c>
      <c r="D46" s="351">
        <v>6</v>
      </c>
      <c r="E46" s="351">
        <v>6</v>
      </c>
      <c r="F46" s="351">
        <v>6</v>
      </c>
      <c r="G46" s="347">
        <v>6</v>
      </c>
      <c r="H46" s="351">
        <v>5</v>
      </c>
      <c r="I46" s="351">
        <v>6</v>
      </c>
      <c r="J46" s="347">
        <v>6</v>
      </c>
      <c r="K46" s="353">
        <v>6</v>
      </c>
      <c r="L46" s="334">
        <f t="shared" si="0"/>
        <v>5.827586206896552</v>
      </c>
      <c r="M46" s="335">
        <v>6.6</v>
      </c>
      <c r="N46" s="333">
        <v>7.9</v>
      </c>
      <c r="O46" s="333">
        <v>6</v>
      </c>
      <c r="P46" s="333">
        <v>6.2</v>
      </c>
      <c r="Q46" s="333">
        <v>5.7</v>
      </c>
      <c r="R46" s="333">
        <v>6</v>
      </c>
      <c r="S46" s="347">
        <v>6.6</v>
      </c>
      <c r="T46" s="347">
        <v>4.8</v>
      </c>
      <c r="U46" s="336">
        <v>5.3</v>
      </c>
      <c r="V46" s="337">
        <f t="shared" si="1"/>
        <v>5.978260869565218</v>
      </c>
      <c r="W46" s="338">
        <f t="shared" si="2"/>
        <v>5.894230769230768</v>
      </c>
      <c r="X46" s="348"/>
      <c r="Y46" s="340"/>
    </row>
    <row r="47" spans="1:25" ht="15.75">
      <c r="A47" s="101">
        <v>40</v>
      </c>
      <c r="B47" s="329" t="s">
        <v>575</v>
      </c>
      <c r="C47" s="330" t="s">
        <v>576</v>
      </c>
      <c r="D47" s="336">
        <v>5</v>
      </c>
      <c r="E47" s="336">
        <v>7</v>
      </c>
      <c r="F47" s="336">
        <v>5</v>
      </c>
      <c r="G47" s="336">
        <v>7</v>
      </c>
      <c r="H47" s="336">
        <v>7</v>
      </c>
      <c r="I47" s="336">
        <v>6</v>
      </c>
      <c r="J47" s="336">
        <v>5</v>
      </c>
      <c r="K47" s="336">
        <v>7</v>
      </c>
      <c r="L47" s="334">
        <f t="shared" si="0"/>
        <v>6.206896551724138</v>
      </c>
      <c r="M47" s="335">
        <v>7.4</v>
      </c>
      <c r="N47" s="333">
        <v>7.9</v>
      </c>
      <c r="O47" s="333">
        <v>6.9</v>
      </c>
      <c r="P47" s="333">
        <v>6.6</v>
      </c>
      <c r="Q47" s="333">
        <v>7.3</v>
      </c>
      <c r="R47" s="333">
        <v>5.9</v>
      </c>
      <c r="S47" s="347">
        <v>7.6</v>
      </c>
      <c r="T47" s="347">
        <v>6.4</v>
      </c>
      <c r="U47" s="342">
        <v>6.4</v>
      </c>
      <c r="V47" s="337">
        <f t="shared" si="1"/>
        <v>6.821739130434784</v>
      </c>
      <c r="W47" s="338">
        <f t="shared" si="2"/>
        <v>6.4788461538461535</v>
      </c>
      <c r="X47" s="348"/>
      <c r="Y47" s="340"/>
    </row>
    <row r="48" spans="1:25" ht="15.75">
      <c r="A48" s="101">
        <v>41</v>
      </c>
      <c r="B48" s="329" t="s">
        <v>334</v>
      </c>
      <c r="C48" s="330" t="s">
        <v>576</v>
      </c>
      <c r="D48" s="352">
        <v>5</v>
      </c>
      <c r="E48" s="352">
        <v>7</v>
      </c>
      <c r="F48" s="342">
        <v>6</v>
      </c>
      <c r="G48" s="336">
        <v>8</v>
      </c>
      <c r="H48" s="342">
        <v>8</v>
      </c>
      <c r="I48" s="342">
        <v>8</v>
      </c>
      <c r="J48" s="354">
        <v>7</v>
      </c>
      <c r="K48" s="354">
        <v>6</v>
      </c>
      <c r="L48" s="334">
        <f t="shared" si="0"/>
        <v>6.9655172413793105</v>
      </c>
      <c r="M48" s="335">
        <v>7</v>
      </c>
      <c r="N48" s="333">
        <v>8.9</v>
      </c>
      <c r="O48" s="333">
        <v>6.7</v>
      </c>
      <c r="P48" s="333">
        <v>7</v>
      </c>
      <c r="Q48" s="333">
        <v>8.5</v>
      </c>
      <c r="R48" s="333">
        <v>5.5</v>
      </c>
      <c r="S48" s="347">
        <v>7.7</v>
      </c>
      <c r="T48" s="347">
        <v>5.2</v>
      </c>
      <c r="U48" s="342">
        <v>5</v>
      </c>
      <c r="V48" s="337">
        <f t="shared" si="1"/>
        <v>6.673913043478261</v>
      </c>
      <c r="W48" s="338">
        <f t="shared" si="2"/>
        <v>6.836538461538462</v>
      </c>
      <c r="X48" s="348"/>
      <c r="Y48" s="340"/>
    </row>
    <row r="49" spans="1:25" ht="15.75">
      <c r="A49" s="101">
        <v>42</v>
      </c>
      <c r="B49" s="329" t="s">
        <v>443</v>
      </c>
      <c r="C49" s="330" t="s">
        <v>577</v>
      </c>
      <c r="D49" s="352">
        <v>6</v>
      </c>
      <c r="E49" s="352">
        <v>6</v>
      </c>
      <c r="F49" s="342">
        <v>6</v>
      </c>
      <c r="G49" s="336">
        <v>5</v>
      </c>
      <c r="H49" s="342">
        <v>5</v>
      </c>
      <c r="I49" s="342">
        <v>7</v>
      </c>
      <c r="J49" s="354">
        <v>7</v>
      </c>
      <c r="K49" s="354">
        <v>6</v>
      </c>
      <c r="L49" s="334">
        <f t="shared" si="0"/>
        <v>5.862068965517241</v>
      </c>
      <c r="M49" s="335">
        <v>6.8</v>
      </c>
      <c r="N49" s="333">
        <v>9.2</v>
      </c>
      <c r="O49" s="333">
        <v>7</v>
      </c>
      <c r="P49" s="333">
        <v>6.8</v>
      </c>
      <c r="Q49" s="333">
        <v>7.4</v>
      </c>
      <c r="R49" s="333">
        <v>6</v>
      </c>
      <c r="S49" s="347">
        <v>8.4</v>
      </c>
      <c r="T49" s="347">
        <v>5.9</v>
      </c>
      <c r="U49" s="342">
        <v>7.4</v>
      </c>
      <c r="V49" s="337">
        <f t="shared" si="1"/>
        <v>7.052173913043478</v>
      </c>
      <c r="W49" s="338">
        <f t="shared" si="2"/>
        <v>6.388461538461538</v>
      </c>
      <c r="X49" s="348"/>
      <c r="Y49" s="340"/>
    </row>
    <row r="50" spans="1:25" ht="15.75">
      <c r="A50" s="101">
        <v>43</v>
      </c>
      <c r="B50" s="329" t="s">
        <v>578</v>
      </c>
      <c r="C50" s="330" t="s">
        <v>376</v>
      </c>
      <c r="D50" s="352">
        <v>6</v>
      </c>
      <c r="E50" s="352">
        <v>5</v>
      </c>
      <c r="F50" s="342">
        <v>8</v>
      </c>
      <c r="G50" s="336">
        <v>6</v>
      </c>
      <c r="H50" s="336">
        <v>5</v>
      </c>
      <c r="I50" s="342">
        <v>5</v>
      </c>
      <c r="J50" s="354">
        <v>5</v>
      </c>
      <c r="K50" s="354">
        <v>6</v>
      </c>
      <c r="L50" s="334">
        <f t="shared" si="0"/>
        <v>5.827586206896552</v>
      </c>
      <c r="M50" s="335">
        <v>6.8</v>
      </c>
      <c r="N50" s="333">
        <v>8.2</v>
      </c>
      <c r="O50" s="333">
        <v>6.3</v>
      </c>
      <c r="P50" s="333">
        <v>7.3</v>
      </c>
      <c r="Q50" s="333">
        <v>7.4</v>
      </c>
      <c r="R50" s="333">
        <v>7</v>
      </c>
      <c r="S50" s="347">
        <v>8.5</v>
      </c>
      <c r="T50" s="347">
        <v>6.4</v>
      </c>
      <c r="U50" s="342">
        <v>7.6</v>
      </c>
      <c r="V50" s="337">
        <f t="shared" si="1"/>
        <v>7.160869565217394</v>
      </c>
      <c r="W50" s="338">
        <f t="shared" si="2"/>
        <v>6.417307692307692</v>
      </c>
      <c r="X50" s="348"/>
      <c r="Y50" s="340"/>
    </row>
    <row r="51" spans="1:25" ht="15.75">
      <c r="A51" s="101">
        <v>44</v>
      </c>
      <c r="B51" s="329" t="s">
        <v>35</v>
      </c>
      <c r="C51" s="330" t="s">
        <v>479</v>
      </c>
      <c r="D51" s="352">
        <v>8</v>
      </c>
      <c r="E51" s="352">
        <v>7</v>
      </c>
      <c r="F51" s="342">
        <v>7</v>
      </c>
      <c r="G51" s="336">
        <v>6</v>
      </c>
      <c r="H51" s="342">
        <v>5</v>
      </c>
      <c r="I51" s="342">
        <v>7</v>
      </c>
      <c r="J51" s="342">
        <v>7</v>
      </c>
      <c r="K51" s="342">
        <v>6</v>
      </c>
      <c r="L51" s="334">
        <f t="shared" si="0"/>
        <v>6.448275862068965</v>
      </c>
      <c r="M51" s="335">
        <v>8.1</v>
      </c>
      <c r="N51" s="333">
        <v>8.2</v>
      </c>
      <c r="O51" s="333">
        <v>5.7</v>
      </c>
      <c r="P51" s="333">
        <v>7.4</v>
      </c>
      <c r="Q51" s="333">
        <v>7.1</v>
      </c>
      <c r="R51" s="333">
        <v>7.1</v>
      </c>
      <c r="S51" s="347">
        <v>7.8</v>
      </c>
      <c r="T51" s="347">
        <v>5.9</v>
      </c>
      <c r="U51" s="342">
        <v>7.1</v>
      </c>
      <c r="V51" s="337">
        <f t="shared" si="1"/>
        <v>6.98695652173913</v>
      </c>
      <c r="W51" s="338">
        <f t="shared" si="2"/>
        <v>6.686538461538462</v>
      </c>
      <c r="X51" s="348"/>
      <c r="Y51" s="340"/>
    </row>
    <row r="52" spans="1:25" ht="15.75">
      <c r="A52" s="101">
        <v>45</v>
      </c>
      <c r="B52" s="329" t="s">
        <v>579</v>
      </c>
      <c r="C52" s="330" t="s">
        <v>380</v>
      </c>
      <c r="D52" s="351">
        <v>6</v>
      </c>
      <c r="E52" s="351">
        <v>7</v>
      </c>
      <c r="F52" s="351">
        <v>5</v>
      </c>
      <c r="G52" s="336">
        <v>7</v>
      </c>
      <c r="H52" s="351">
        <v>5</v>
      </c>
      <c r="I52" s="351">
        <v>7</v>
      </c>
      <c r="J52" s="353">
        <v>6</v>
      </c>
      <c r="K52" s="353">
        <v>6</v>
      </c>
      <c r="L52" s="334">
        <f t="shared" si="0"/>
        <v>6.0344827586206895</v>
      </c>
      <c r="M52" s="335">
        <v>7.1</v>
      </c>
      <c r="N52" s="333">
        <v>9.1</v>
      </c>
      <c r="O52" s="333">
        <v>5.9</v>
      </c>
      <c r="P52" s="333">
        <v>7.3</v>
      </c>
      <c r="Q52" s="333">
        <v>5.7</v>
      </c>
      <c r="R52" s="333">
        <v>7.3</v>
      </c>
      <c r="S52" s="347">
        <v>7.8</v>
      </c>
      <c r="T52" s="347">
        <v>6.3</v>
      </c>
      <c r="U52" s="342">
        <v>6.2</v>
      </c>
      <c r="V52" s="337">
        <f t="shared" si="1"/>
        <v>6.721739130434782</v>
      </c>
      <c r="W52" s="338">
        <f t="shared" si="2"/>
        <v>6.338461538461539</v>
      </c>
      <c r="X52" s="348"/>
      <c r="Y52" s="340"/>
    </row>
    <row r="53" spans="1:25" ht="15.75">
      <c r="A53" s="101">
        <v>46</v>
      </c>
      <c r="B53" s="329" t="s">
        <v>8</v>
      </c>
      <c r="C53" s="330" t="s">
        <v>580</v>
      </c>
      <c r="D53" s="351">
        <v>6</v>
      </c>
      <c r="E53" s="351">
        <v>7</v>
      </c>
      <c r="F53" s="351">
        <v>8</v>
      </c>
      <c r="G53" s="336">
        <v>6</v>
      </c>
      <c r="H53" s="351">
        <v>6</v>
      </c>
      <c r="I53" s="351">
        <v>6</v>
      </c>
      <c r="J53" s="353">
        <v>8</v>
      </c>
      <c r="K53" s="353">
        <v>7</v>
      </c>
      <c r="L53" s="334">
        <f t="shared" si="0"/>
        <v>6.689655172413793</v>
      </c>
      <c r="M53" s="335">
        <v>8.1</v>
      </c>
      <c r="N53" s="333">
        <v>8.2</v>
      </c>
      <c r="O53" s="333">
        <v>5.9</v>
      </c>
      <c r="P53" s="333">
        <v>8</v>
      </c>
      <c r="Q53" s="333">
        <v>7.6</v>
      </c>
      <c r="R53" s="333">
        <v>8.1</v>
      </c>
      <c r="S53" s="347">
        <v>7.4</v>
      </c>
      <c r="T53" s="347">
        <v>8.3</v>
      </c>
      <c r="U53" s="342">
        <v>8.2</v>
      </c>
      <c r="V53" s="337">
        <f t="shared" si="1"/>
        <v>7.613043478260869</v>
      </c>
      <c r="W53" s="338">
        <f t="shared" si="2"/>
        <v>7.098076923076925</v>
      </c>
      <c r="X53" s="348"/>
      <c r="Y53" s="340"/>
    </row>
    <row r="54" spans="1:25" ht="15.75">
      <c r="A54" s="101">
        <v>47</v>
      </c>
      <c r="B54" s="329" t="s">
        <v>581</v>
      </c>
      <c r="C54" s="330" t="s">
        <v>582</v>
      </c>
      <c r="D54" s="351">
        <v>8</v>
      </c>
      <c r="E54" s="351">
        <v>6</v>
      </c>
      <c r="F54" s="351">
        <v>7</v>
      </c>
      <c r="G54" s="336">
        <v>6</v>
      </c>
      <c r="H54" s="351">
        <v>7</v>
      </c>
      <c r="I54" s="351">
        <v>7</v>
      </c>
      <c r="J54" s="353">
        <v>7</v>
      </c>
      <c r="K54" s="353">
        <v>6</v>
      </c>
      <c r="L54" s="334">
        <f t="shared" si="0"/>
        <v>6.724137931034483</v>
      </c>
      <c r="M54" s="335">
        <v>8.2</v>
      </c>
      <c r="N54" s="333">
        <v>9.2</v>
      </c>
      <c r="O54" s="333">
        <v>7</v>
      </c>
      <c r="P54" s="333">
        <v>7.1</v>
      </c>
      <c r="Q54" s="333">
        <v>7.6</v>
      </c>
      <c r="R54" s="333">
        <v>6.6</v>
      </c>
      <c r="S54" s="347">
        <v>5.1</v>
      </c>
      <c r="T54" s="347">
        <v>8</v>
      </c>
      <c r="U54" s="342">
        <v>7.5</v>
      </c>
      <c r="V54" s="337">
        <f t="shared" si="1"/>
        <v>7.226086956521739</v>
      </c>
      <c r="W54" s="338">
        <f t="shared" si="2"/>
        <v>6.946153846153846</v>
      </c>
      <c r="X54" s="348"/>
      <c r="Y54" s="340"/>
    </row>
    <row r="55" spans="1:25" ht="15.75">
      <c r="A55" s="101">
        <v>48</v>
      </c>
      <c r="B55" s="329" t="s">
        <v>583</v>
      </c>
      <c r="C55" s="330" t="s">
        <v>489</v>
      </c>
      <c r="D55" s="351">
        <v>7</v>
      </c>
      <c r="E55" s="355">
        <v>6</v>
      </c>
      <c r="F55" s="351">
        <v>5</v>
      </c>
      <c r="G55" s="336">
        <v>6</v>
      </c>
      <c r="H55" s="351">
        <v>5</v>
      </c>
      <c r="I55" s="351">
        <v>6</v>
      </c>
      <c r="J55" s="353">
        <v>6</v>
      </c>
      <c r="K55" s="353">
        <v>6</v>
      </c>
      <c r="L55" s="334">
        <f t="shared" si="0"/>
        <v>5.793103448275862</v>
      </c>
      <c r="M55" s="356">
        <v>0</v>
      </c>
      <c r="N55" s="343">
        <v>0.9</v>
      </c>
      <c r="O55" s="343">
        <v>0</v>
      </c>
      <c r="P55" s="343">
        <v>2.6</v>
      </c>
      <c r="Q55" s="343">
        <v>0</v>
      </c>
      <c r="R55" s="343">
        <v>0</v>
      </c>
      <c r="S55" s="347">
        <v>7.8</v>
      </c>
      <c r="T55" s="357">
        <v>0</v>
      </c>
      <c r="U55" s="358">
        <v>1.1</v>
      </c>
      <c r="V55" s="359">
        <f t="shared" si="1"/>
        <v>1.2</v>
      </c>
      <c r="W55" s="360">
        <f t="shared" si="2"/>
        <v>3.761538461538462</v>
      </c>
      <c r="X55" s="348"/>
      <c r="Y55" s="340"/>
    </row>
    <row r="56" spans="1:25" ht="15.75">
      <c r="A56" s="101">
        <v>49</v>
      </c>
      <c r="B56" s="329" t="s">
        <v>466</v>
      </c>
      <c r="C56" s="330" t="s">
        <v>489</v>
      </c>
      <c r="D56" s="351">
        <v>6</v>
      </c>
      <c r="E56" s="355">
        <v>6</v>
      </c>
      <c r="F56" s="351">
        <v>6</v>
      </c>
      <c r="G56" s="336">
        <v>6</v>
      </c>
      <c r="H56" s="351">
        <v>5</v>
      </c>
      <c r="I56" s="351">
        <v>5</v>
      </c>
      <c r="J56" s="353">
        <v>6</v>
      </c>
      <c r="K56" s="353">
        <v>6</v>
      </c>
      <c r="L56" s="334">
        <f t="shared" si="0"/>
        <v>5.724137931034483</v>
      </c>
      <c r="M56" s="335">
        <v>5</v>
      </c>
      <c r="N56" s="333">
        <v>7.9</v>
      </c>
      <c r="O56" s="333">
        <v>5.9</v>
      </c>
      <c r="P56" s="333">
        <v>6.8</v>
      </c>
      <c r="Q56" s="333">
        <v>5.9</v>
      </c>
      <c r="R56" s="333">
        <v>6</v>
      </c>
      <c r="S56" s="347">
        <v>6.7</v>
      </c>
      <c r="T56" s="347">
        <v>4.9</v>
      </c>
      <c r="U56" s="336">
        <v>4.6</v>
      </c>
      <c r="V56" s="337">
        <f t="shared" si="1"/>
        <v>5.852173913043478</v>
      </c>
      <c r="W56" s="338">
        <f t="shared" si="2"/>
        <v>5.7807692307692315</v>
      </c>
      <c r="X56" s="348"/>
      <c r="Y56" s="340"/>
    </row>
    <row r="57" spans="1:25" ht="15.75">
      <c r="A57" s="101">
        <v>50</v>
      </c>
      <c r="B57" s="329" t="s">
        <v>584</v>
      </c>
      <c r="C57" s="330" t="s">
        <v>585</v>
      </c>
      <c r="D57" s="351">
        <v>6</v>
      </c>
      <c r="E57" s="351">
        <v>7</v>
      </c>
      <c r="F57" s="351">
        <v>6</v>
      </c>
      <c r="G57" s="336">
        <v>5</v>
      </c>
      <c r="H57" s="355">
        <v>5</v>
      </c>
      <c r="I57" s="351">
        <v>6</v>
      </c>
      <c r="J57" s="353">
        <v>6</v>
      </c>
      <c r="K57" s="353">
        <v>6</v>
      </c>
      <c r="L57" s="334">
        <f t="shared" si="0"/>
        <v>5.724137931034483</v>
      </c>
      <c r="M57" s="361">
        <v>7.2</v>
      </c>
      <c r="N57" s="361">
        <v>9.2</v>
      </c>
      <c r="O57" s="361">
        <v>5.9</v>
      </c>
      <c r="P57" s="361">
        <v>6.8</v>
      </c>
      <c r="Q57" s="361">
        <v>6.5</v>
      </c>
      <c r="R57" s="361">
        <v>6.8</v>
      </c>
      <c r="S57" s="361">
        <v>7.1</v>
      </c>
      <c r="T57" s="361">
        <v>6.1</v>
      </c>
      <c r="U57" s="342">
        <v>5.4</v>
      </c>
      <c r="V57" s="337">
        <f t="shared" si="1"/>
        <v>6.52608695652174</v>
      </c>
      <c r="W57" s="338">
        <f t="shared" si="2"/>
        <v>6.078846153846153</v>
      </c>
      <c r="X57" s="340"/>
      <c r="Y57" s="340"/>
    </row>
    <row r="58" spans="1:25" ht="15.75">
      <c r="A58" s="101">
        <v>51</v>
      </c>
      <c r="B58" s="362" t="s">
        <v>586</v>
      </c>
      <c r="C58" s="363" t="s">
        <v>587</v>
      </c>
      <c r="D58" s="355">
        <v>7</v>
      </c>
      <c r="E58" s="355">
        <v>6</v>
      </c>
      <c r="F58" s="351">
        <v>8</v>
      </c>
      <c r="G58" s="336">
        <v>6</v>
      </c>
      <c r="H58" s="355">
        <v>5</v>
      </c>
      <c r="I58" s="351">
        <v>6</v>
      </c>
      <c r="J58" s="353">
        <v>6</v>
      </c>
      <c r="K58" s="355">
        <v>7</v>
      </c>
      <c r="L58" s="334">
        <f t="shared" si="0"/>
        <v>6.344827586206897</v>
      </c>
      <c r="M58" s="361">
        <v>5.7</v>
      </c>
      <c r="N58" s="361">
        <v>5</v>
      </c>
      <c r="O58" s="361">
        <v>6.3</v>
      </c>
      <c r="P58" s="361">
        <v>6.6</v>
      </c>
      <c r="Q58" s="361">
        <v>5.9</v>
      </c>
      <c r="R58" s="361">
        <v>6.7</v>
      </c>
      <c r="S58" s="361">
        <v>7.5</v>
      </c>
      <c r="T58" s="361">
        <v>4.7</v>
      </c>
      <c r="U58" s="336">
        <v>4.9</v>
      </c>
      <c r="V58" s="337">
        <f t="shared" si="1"/>
        <v>6.013043478260869</v>
      </c>
      <c r="W58" s="338">
        <f t="shared" si="2"/>
        <v>6.198076923076922</v>
      </c>
      <c r="X58" s="340"/>
      <c r="Y58" s="340"/>
    </row>
    <row r="59" spans="1:25" ht="15.75">
      <c r="A59" s="117">
        <v>52</v>
      </c>
      <c r="B59" s="364" t="s">
        <v>588</v>
      </c>
      <c r="C59" s="365" t="s">
        <v>589</v>
      </c>
      <c r="D59" s="366">
        <v>7</v>
      </c>
      <c r="E59" s="366">
        <v>6</v>
      </c>
      <c r="F59" s="367">
        <v>7</v>
      </c>
      <c r="G59" s="368">
        <v>6</v>
      </c>
      <c r="H59" s="366">
        <v>5</v>
      </c>
      <c r="I59" s="367">
        <v>6</v>
      </c>
      <c r="J59" s="366">
        <v>6</v>
      </c>
      <c r="K59" s="366">
        <v>7</v>
      </c>
      <c r="L59" s="369">
        <f t="shared" si="0"/>
        <v>6.206896551724138</v>
      </c>
      <c r="M59" s="370">
        <v>6.8</v>
      </c>
      <c r="N59" s="370">
        <v>9</v>
      </c>
      <c r="O59" s="370">
        <v>6.2</v>
      </c>
      <c r="P59" s="370">
        <v>6.4</v>
      </c>
      <c r="Q59" s="370">
        <v>6.4</v>
      </c>
      <c r="R59" s="370">
        <v>5.7</v>
      </c>
      <c r="S59" s="370">
        <v>7.7</v>
      </c>
      <c r="T59" s="370">
        <v>5.2</v>
      </c>
      <c r="U59" s="371">
        <v>5.4</v>
      </c>
      <c r="V59" s="372">
        <f t="shared" si="1"/>
        <v>6.300000000000002</v>
      </c>
      <c r="W59" s="373">
        <f t="shared" si="2"/>
        <v>6.248076923076923</v>
      </c>
      <c r="X59" s="374"/>
      <c r="Y59" s="374"/>
    </row>
    <row r="60" spans="1:24" ht="18.75">
      <c r="A60" s="184"/>
      <c r="B60" s="375"/>
      <c r="C60" s="184"/>
      <c r="D60" s="184"/>
      <c r="E60" s="184"/>
      <c r="F60" s="184"/>
      <c r="G60" s="184"/>
      <c r="H60" s="184"/>
      <c r="I60" s="184"/>
      <c r="J60" s="184"/>
      <c r="K60" s="184"/>
      <c r="X60" s="307"/>
    </row>
    <row r="61" spans="1:25" ht="18.75">
      <c r="A61" s="184"/>
      <c r="B61" s="375"/>
      <c r="C61" s="184"/>
      <c r="D61" s="184"/>
      <c r="E61" s="184"/>
      <c r="F61" s="184"/>
      <c r="G61" s="184"/>
      <c r="H61" s="184"/>
      <c r="I61" s="184"/>
      <c r="J61" s="184"/>
      <c r="K61" s="184"/>
      <c r="Q61" s="418" t="s">
        <v>590</v>
      </c>
      <c r="R61" s="418"/>
      <c r="S61" s="418"/>
      <c r="T61" s="418"/>
      <c r="U61" s="418"/>
      <c r="V61" s="418"/>
      <c r="W61" s="418"/>
      <c r="X61" s="418"/>
      <c r="Y61" s="376"/>
    </row>
    <row r="62" spans="1:24" ht="15.75">
      <c r="A62" s="410"/>
      <c r="B62" s="410"/>
      <c r="C62" s="411"/>
      <c r="D62" s="411"/>
      <c r="F62" s="412" t="s">
        <v>173</v>
      </c>
      <c r="G62" s="412"/>
      <c r="H62" s="412"/>
      <c r="I62" s="412"/>
      <c r="J62" s="412"/>
      <c r="K62" s="412"/>
      <c r="L62" s="412"/>
      <c r="S62" s="413" t="s">
        <v>295</v>
      </c>
      <c r="T62" s="413"/>
      <c r="U62" s="413"/>
      <c r="V62" s="413"/>
      <c r="X62" s="307"/>
    </row>
    <row r="63" spans="1:24" ht="15.75">
      <c r="A63" s="203"/>
      <c r="B63" s="200"/>
      <c r="C63" s="258"/>
      <c r="X63" s="307"/>
    </row>
    <row r="64" spans="1:24" ht="15">
      <c r="A64" s="203"/>
      <c r="B64" s="302"/>
      <c r="C64" s="258"/>
      <c r="D64" s="208"/>
      <c r="E64" s="208"/>
      <c r="F64" s="208"/>
      <c r="G64" s="208"/>
      <c r="H64" s="208"/>
      <c r="I64" s="208"/>
      <c r="J64" s="208"/>
      <c r="K64" s="208"/>
      <c r="X64" s="307"/>
    </row>
    <row r="65" spans="1:24" ht="15">
      <c r="A65" s="203"/>
      <c r="B65" s="377"/>
      <c r="C65" s="378"/>
      <c r="D65" s="204"/>
      <c r="E65" s="204"/>
      <c r="F65" s="205"/>
      <c r="G65" s="206"/>
      <c r="H65" s="205"/>
      <c r="I65" s="205"/>
      <c r="J65" s="205"/>
      <c r="K65" s="205"/>
      <c r="L65" s="205"/>
      <c r="X65" s="307"/>
    </row>
    <row r="66" spans="1:24" ht="15">
      <c r="A66" s="203"/>
      <c r="B66" s="258"/>
      <c r="C66" s="378"/>
      <c r="D66" s="204"/>
      <c r="E66" s="204"/>
      <c r="F66" s="205"/>
      <c r="G66" s="206"/>
      <c r="H66" s="205"/>
      <c r="I66" s="205"/>
      <c r="J66" s="205"/>
      <c r="K66" s="205"/>
      <c r="L66" s="205"/>
      <c r="X66" s="307"/>
    </row>
    <row r="67" spans="1:24" ht="17.25">
      <c r="A67" s="203"/>
      <c r="B67" s="204"/>
      <c r="C67" s="378"/>
      <c r="D67" s="204"/>
      <c r="E67" s="204"/>
      <c r="F67" s="414" t="s">
        <v>283</v>
      </c>
      <c r="G67" s="414"/>
      <c r="H67" s="414"/>
      <c r="I67" s="414"/>
      <c r="J67" s="414"/>
      <c r="K67" s="414"/>
      <c r="L67" s="414"/>
      <c r="M67" s="379"/>
      <c r="N67" s="379"/>
      <c r="R67" s="391" t="s">
        <v>591</v>
      </c>
      <c r="S67" s="391"/>
      <c r="T67" s="391"/>
      <c r="U67" s="391"/>
      <c r="V67" s="391"/>
      <c r="W67" s="391"/>
      <c r="X67" s="307"/>
    </row>
  </sheetData>
  <sheetProtection/>
  <mergeCells count="20">
    <mergeCell ref="Q61:X61"/>
    <mergeCell ref="M5:U5"/>
    <mergeCell ref="V5:V7"/>
    <mergeCell ref="W5:W7"/>
    <mergeCell ref="X5:X7"/>
    <mergeCell ref="A62:B62"/>
    <mergeCell ref="C62:D62"/>
    <mergeCell ref="F62:L62"/>
    <mergeCell ref="S62:V62"/>
    <mergeCell ref="F67:L67"/>
    <mergeCell ref="R67:W67"/>
    <mergeCell ref="A1:E1"/>
    <mergeCell ref="A2:E2"/>
    <mergeCell ref="A3:Y3"/>
    <mergeCell ref="A4:Y4"/>
    <mergeCell ref="A5:A7"/>
    <mergeCell ref="B5:C7"/>
    <mergeCell ref="D5:K5"/>
    <mergeCell ref="L5:L7"/>
    <mergeCell ref="Y5:Y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7">
      <selection activeCell="J63" sqref="J63:X63"/>
    </sheetView>
  </sheetViews>
  <sheetFormatPr defaultColWidth="9.140625" defaultRowHeight="12.75"/>
  <cols>
    <col min="1" max="1" width="3.28125" style="0" bestFit="1" customWidth="1"/>
    <col min="2" max="2" width="22.140625" style="0" customWidth="1"/>
    <col min="3" max="24" width="4.28125" style="0" customWidth="1"/>
  </cols>
  <sheetData>
    <row r="1" spans="1:24" ht="18.75">
      <c r="A1" s="426" t="s">
        <v>72</v>
      </c>
      <c r="B1" s="426"/>
      <c r="C1" s="426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"/>
      <c r="P1" s="80"/>
      <c r="Q1" s="80"/>
      <c r="R1" s="80"/>
      <c r="S1" s="80"/>
      <c r="T1" s="80"/>
      <c r="U1" s="80"/>
      <c r="V1" s="80"/>
      <c r="W1" s="80"/>
      <c r="X1" s="80"/>
    </row>
    <row r="2" spans="1:24" ht="20.25">
      <c r="A2" s="427" t="s">
        <v>73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</row>
    <row r="3" spans="1:24" ht="20.25">
      <c r="A3" s="428" t="s">
        <v>74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</row>
    <row r="4" spans="1:24" ht="12.75">
      <c r="A4" s="429" t="s">
        <v>0</v>
      </c>
      <c r="B4" s="429" t="s">
        <v>75</v>
      </c>
      <c r="C4" s="81" t="s">
        <v>76</v>
      </c>
      <c r="D4" s="82" t="s">
        <v>77</v>
      </c>
      <c r="E4" s="82" t="s">
        <v>77</v>
      </c>
      <c r="F4" s="83" t="s">
        <v>78</v>
      </c>
      <c r="G4" s="83" t="s">
        <v>79</v>
      </c>
      <c r="H4" s="83" t="s">
        <v>80</v>
      </c>
      <c r="I4" s="83" t="s">
        <v>81</v>
      </c>
      <c r="J4" s="82" t="s">
        <v>82</v>
      </c>
      <c r="K4" s="84" t="s">
        <v>83</v>
      </c>
      <c r="L4" s="84" t="s">
        <v>84</v>
      </c>
      <c r="M4" s="85" t="s">
        <v>85</v>
      </c>
      <c r="N4" s="85" t="s">
        <v>86</v>
      </c>
      <c r="O4" s="85" t="s">
        <v>87</v>
      </c>
      <c r="P4" s="85" t="s">
        <v>88</v>
      </c>
      <c r="Q4" s="84" t="s">
        <v>89</v>
      </c>
      <c r="R4" s="84" t="s">
        <v>90</v>
      </c>
      <c r="S4" s="84" t="s">
        <v>91</v>
      </c>
      <c r="T4" s="84" t="s">
        <v>92</v>
      </c>
      <c r="U4" s="85" t="s">
        <v>93</v>
      </c>
      <c r="V4" s="84" t="s">
        <v>94</v>
      </c>
      <c r="W4" s="84" t="s">
        <v>95</v>
      </c>
      <c r="X4" s="84" t="s">
        <v>96</v>
      </c>
    </row>
    <row r="5" spans="1:24" ht="12.75">
      <c r="A5" s="430"/>
      <c r="B5" s="430"/>
      <c r="C5" s="86" t="s">
        <v>97</v>
      </c>
      <c r="D5" s="87" t="s">
        <v>98</v>
      </c>
      <c r="E5" s="87" t="s">
        <v>99</v>
      </c>
      <c r="F5" s="88" t="s">
        <v>100</v>
      </c>
      <c r="G5" s="88" t="s">
        <v>101</v>
      </c>
      <c r="H5" s="88" t="s">
        <v>80</v>
      </c>
      <c r="I5" s="88" t="s">
        <v>102</v>
      </c>
      <c r="J5" s="87" t="s">
        <v>103</v>
      </c>
      <c r="K5" s="89" t="s">
        <v>104</v>
      </c>
      <c r="L5" s="89" t="s">
        <v>105</v>
      </c>
      <c r="M5" s="90" t="s">
        <v>106</v>
      </c>
      <c r="N5" s="90" t="s">
        <v>106</v>
      </c>
      <c r="O5" s="91" t="s">
        <v>107</v>
      </c>
      <c r="P5" s="90" t="s">
        <v>108</v>
      </c>
      <c r="Q5" s="90" t="s">
        <v>108</v>
      </c>
      <c r="R5" s="90" t="s">
        <v>109</v>
      </c>
      <c r="S5" s="90" t="s">
        <v>108</v>
      </c>
      <c r="T5" s="90" t="s">
        <v>110</v>
      </c>
      <c r="U5" s="90" t="s">
        <v>106</v>
      </c>
      <c r="V5" s="89" t="s">
        <v>111</v>
      </c>
      <c r="W5" s="89" t="s">
        <v>112</v>
      </c>
      <c r="X5" s="89" t="s">
        <v>113</v>
      </c>
    </row>
    <row r="6" spans="1:24" ht="13.5">
      <c r="A6" s="431"/>
      <c r="B6" s="431"/>
      <c r="C6" s="87">
        <v>4</v>
      </c>
      <c r="D6" s="87"/>
      <c r="E6" s="87"/>
      <c r="F6" s="87">
        <v>3</v>
      </c>
      <c r="G6" s="87">
        <v>4</v>
      </c>
      <c r="H6" s="87">
        <v>3</v>
      </c>
      <c r="I6" s="87">
        <v>5</v>
      </c>
      <c r="J6" s="92">
        <v>5</v>
      </c>
      <c r="K6" s="92">
        <v>3</v>
      </c>
      <c r="L6" s="92">
        <v>4</v>
      </c>
      <c r="M6" s="92">
        <v>3</v>
      </c>
      <c r="N6" s="92">
        <v>3</v>
      </c>
      <c r="O6" s="92">
        <v>3</v>
      </c>
      <c r="P6" s="92">
        <v>2</v>
      </c>
      <c r="Q6" s="92">
        <v>2</v>
      </c>
      <c r="R6" s="92">
        <v>4</v>
      </c>
      <c r="S6" s="92">
        <v>2</v>
      </c>
      <c r="T6" s="92">
        <v>1</v>
      </c>
      <c r="U6" s="92">
        <v>3</v>
      </c>
      <c r="V6" s="93" t="s">
        <v>114</v>
      </c>
      <c r="W6" s="92"/>
      <c r="X6" s="92"/>
    </row>
    <row r="7" spans="1:24" ht="15">
      <c r="A7" s="94">
        <v>1</v>
      </c>
      <c r="B7" s="125" t="s">
        <v>115</v>
      </c>
      <c r="C7" s="95">
        <v>7</v>
      </c>
      <c r="D7" s="95">
        <v>7</v>
      </c>
      <c r="E7" s="95">
        <v>7</v>
      </c>
      <c r="F7" s="95">
        <v>7</v>
      </c>
      <c r="G7" s="95">
        <v>7</v>
      </c>
      <c r="H7" s="95">
        <v>6</v>
      </c>
      <c r="I7" s="96">
        <v>5</v>
      </c>
      <c r="J7" s="95">
        <v>7</v>
      </c>
      <c r="K7" s="95">
        <v>7</v>
      </c>
      <c r="L7" s="95">
        <v>6</v>
      </c>
      <c r="M7" s="97">
        <v>6.8</v>
      </c>
      <c r="N7" s="97">
        <v>6.7</v>
      </c>
      <c r="O7" s="98">
        <v>6.6</v>
      </c>
      <c r="P7" s="97">
        <v>6.6</v>
      </c>
      <c r="Q7" s="97">
        <v>6.1</v>
      </c>
      <c r="R7" s="97">
        <v>6.2</v>
      </c>
      <c r="S7" s="97">
        <v>7.7</v>
      </c>
      <c r="T7" s="97">
        <v>7.8</v>
      </c>
      <c r="U7" s="97">
        <v>6.4</v>
      </c>
      <c r="V7" s="97">
        <f aca="true" t="shared" si="0" ref="V7:V61">(U7*3+T7*1+S7*2+R7*4+Q7*2+P7*2+O7*3+N7*3+M7*3+L7*4+K7*3+J7*5+I7*5+H7*3+G7*4+F7*3+C7*4)/54</f>
        <v>6.535185185185185</v>
      </c>
      <c r="W7" s="99">
        <v>2.314814814814815</v>
      </c>
      <c r="X7" s="100"/>
    </row>
    <row r="8" spans="1:24" ht="15">
      <c r="A8" s="101">
        <v>2</v>
      </c>
      <c r="B8" s="126" t="s">
        <v>116</v>
      </c>
      <c r="C8" s="102">
        <v>7</v>
      </c>
      <c r="D8" s="102">
        <v>7</v>
      </c>
      <c r="E8" s="102">
        <v>8</v>
      </c>
      <c r="F8" s="102">
        <v>7</v>
      </c>
      <c r="G8" s="102">
        <v>7</v>
      </c>
      <c r="H8" s="102">
        <v>8</v>
      </c>
      <c r="I8" s="102">
        <v>7</v>
      </c>
      <c r="J8" s="102">
        <v>7</v>
      </c>
      <c r="K8" s="102">
        <v>7</v>
      </c>
      <c r="L8" s="102">
        <v>7</v>
      </c>
      <c r="M8" s="103">
        <v>7.9</v>
      </c>
      <c r="N8" s="103">
        <v>8</v>
      </c>
      <c r="O8" s="104">
        <v>7.6</v>
      </c>
      <c r="P8" s="103">
        <v>7.9</v>
      </c>
      <c r="Q8" s="103">
        <v>7.6</v>
      </c>
      <c r="R8" s="103">
        <v>7.3</v>
      </c>
      <c r="S8" s="103">
        <v>6.8</v>
      </c>
      <c r="T8" s="103">
        <v>8.8</v>
      </c>
      <c r="U8" s="103">
        <v>5.9</v>
      </c>
      <c r="V8" s="103">
        <f t="shared" si="0"/>
        <v>7.237037037037037</v>
      </c>
      <c r="W8" s="99">
        <v>2.9074074074074074</v>
      </c>
      <c r="X8" s="105"/>
    </row>
    <row r="9" spans="1:24" ht="15">
      <c r="A9" s="101">
        <v>3</v>
      </c>
      <c r="B9" s="126" t="s">
        <v>117</v>
      </c>
      <c r="C9" s="102">
        <v>7</v>
      </c>
      <c r="D9" s="102">
        <v>8</v>
      </c>
      <c r="E9" s="102">
        <v>7</v>
      </c>
      <c r="F9" s="102">
        <v>6</v>
      </c>
      <c r="G9" s="102">
        <v>5</v>
      </c>
      <c r="H9" s="102">
        <v>7</v>
      </c>
      <c r="I9" s="102">
        <v>5</v>
      </c>
      <c r="J9" s="102">
        <v>7</v>
      </c>
      <c r="K9" s="102">
        <v>6</v>
      </c>
      <c r="L9" s="102">
        <v>6</v>
      </c>
      <c r="M9" s="103">
        <v>7.1</v>
      </c>
      <c r="N9" s="103">
        <v>6.4</v>
      </c>
      <c r="O9" s="104">
        <v>7.1</v>
      </c>
      <c r="P9" s="103">
        <v>6.7</v>
      </c>
      <c r="Q9" s="103">
        <v>6.1</v>
      </c>
      <c r="R9" s="103">
        <v>5.4</v>
      </c>
      <c r="S9" s="103">
        <v>6.4</v>
      </c>
      <c r="T9" s="103">
        <v>7.6</v>
      </c>
      <c r="U9" s="103">
        <v>6.4</v>
      </c>
      <c r="V9" s="103">
        <f t="shared" si="0"/>
        <v>6.251851851851852</v>
      </c>
      <c r="W9" s="99">
        <v>2.111111111111111</v>
      </c>
      <c r="X9" s="105"/>
    </row>
    <row r="10" spans="1:24" ht="15">
      <c r="A10" s="94">
        <v>4</v>
      </c>
      <c r="B10" s="126" t="s">
        <v>118</v>
      </c>
      <c r="C10" s="102">
        <v>7</v>
      </c>
      <c r="D10" s="102">
        <v>7</v>
      </c>
      <c r="E10" s="102">
        <v>7</v>
      </c>
      <c r="F10" s="102">
        <v>5</v>
      </c>
      <c r="G10" s="102">
        <v>6</v>
      </c>
      <c r="H10" s="102">
        <v>6</v>
      </c>
      <c r="I10" s="102">
        <v>5</v>
      </c>
      <c r="J10" s="102">
        <v>7</v>
      </c>
      <c r="K10" s="102">
        <v>6</v>
      </c>
      <c r="L10" s="102">
        <v>5</v>
      </c>
      <c r="M10" s="103">
        <v>6</v>
      </c>
      <c r="N10" s="103">
        <v>6.7</v>
      </c>
      <c r="O10" s="104">
        <v>8.4</v>
      </c>
      <c r="P10" s="103">
        <v>6.9</v>
      </c>
      <c r="Q10" s="103">
        <v>6.2</v>
      </c>
      <c r="R10" s="103">
        <v>5</v>
      </c>
      <c r="S10" s="103">
        <v>6.4</v>
      </c>
      <c r="T10" s="103">
        <v>8.6</v>
      </c>
      <c r="U10" s="103">
        <v>5.9</v>
      </c>
      <c r="V10" s="103">
        <f t="shared" si="0"/>
        <v>6.140740740740741</v>
      </c>
      <c r="W10" s="99">
        <v>1.9074074074074074</v>
      </c>
      <c r="X10" s="105"/>
    </row>
    <row r="11" spans="1:24" ht="15">
      <c r="A11" s="101">
        <v>5</v>
      </c>
      <c r="B11" s="126" t="s">
        <v>119</v>
      </c>
      <c r="C11" s="107">
        <v>5</v>
      </c>
      <c r="D11" s="102">
        <v>6</v>
      </c>
      <c r="E11" s="102">
        <v>7</v>
      </c>
      <c r="F11" s="102">
        <v>6</v>
      </c>
      <c r="G11" s="102">
        <v>5</v>
      </c>
      <c r="H11" s="102">
        <v>7</v>
      </c>
      <c r="I11" s="102">
        <v>5</v>
      </c>
      <c r="J11" s="102">
        <v>7</v>
      </c>
      <c r="K11" s="102">
        <v>6</v>
      </c>
      <c r="L11" s="102">
        <v>6</v>
      </c>
      <c r="M11" s="103">
        <v>6.8</v>
      </c>
      <c r="N11" s="103">
        <v>7.6</v>
      </c>
      <c r="O11" s="104">
        <v>8.2</v>
      </c>
      <c r="P11" s="103">
        <v>6.5</v>
      </c>
      <c r="Q11" s="103">
        <v>5.7</v>
      </c>
      <c r="R11" s="103">
        <v>5.3</v>
      </c>
      <c r="S11" s="103">
        <v>6.9</v>
      </c>
      <c r="T11" s="103">
        <v>8.4</v>
      </c>
      <c r="U11" s="103">
        <v>6.4</v>
      </c>
      <c r="V11" s="103">
        <f t="shared" si="0"/>
        <v>6.218518518518518</v>
      </c>
      <c r="W11" s="99">
        <v>1.962962962962963</v>
      </c>
      <c r="X11" s="105"/>
    </row>
    <row r="12" spans="1:24" ht="15">
      <c r="A12" s="101">
        <v>6</v>
      </c>
      <c r="B12" s="126" t="s">
        <v>120</v>
      </c>
      <c r="C12" s="102">
        <v>8</v>
      </c>
      <c r="D12" s="102">
        <v>8</v>
      </c>
      <c r="E12" s="102">
        <v>9</v>
      </c>
      <c r="F12" s="102">
        <v>7</v>
      </c>
      <c r="G12" s="102">
        <v>8</v>
      </c>
      <c r="H12" s="102">
        <v>7</v>
      </c>
      <c r="I12" s="102">
        <v>6</v>
      </c>
      <c r="J12" s="102">
        <v>7</v>
      </c>
      <c r="K12" s="102">
        <v>8</v>
      </c>
      <c r="L12" s="102">
        <v>7</v>
      </c>
      <c r="M12" s="103">
        <v>8.3</v>
      </c>
      <c r="N12" s="103">
        <v>8</v>
      </c>
      <c r="O12" s="104">
        <v>8.1</v>
      </c>
      <c r="P12" s="103">
        <v>8.1</v>
      </c>
      <c r="Q12" s="103">
        <v>8.3</v>
      </c>
      <c r="R12" s="103">
        <v>7.7</v>
      </c>
      <c r="S12" s="103">
        <v>7</v>
      </c>
      <c r="T12" s="103">
        <v>9</v>
      </c>
      <c r="U12" s="103">
        <v>7.3</v>
      </c>
      <c r="V12" s="103">
        <f t="shared" si="0"/>
        <v>7.494444444444445</v>
      </c>
      <c r="W12" s="99">
        <v>2.925925925925926</v>
      </c>
      <c r="X12" s="105"/>
    </row>
    <row r="13" spans="1:24" ht="15">
      <c r="A13" s="94">
        <v>7</v>
      </c>
      <c r="B13" s="126" t="s">
        <v>121</v>
      </c>
      <c r="C13" s="102">
        <v>6</v>
      </c>
      <c r="D13" s="102">
        <v>7</v>
      </c>
      <c r="E13" s="102">
        <v>7</v>
      </c>
      <c r="F13" s="102">
        <v>7</v>
      </c>
      <c r="G13" s="102">
        <v>6</v>
      </c>
      <c r="H13" s="102">
        <v>7</v>
      </c>
      <c r="I13" s="102">
        <v>5</v>
      </c>
      <c r="J13" s="102">
        <v>7</v>
      </c>
      <c r="K13" s="102">
        <v>7</v>
      </c>
      <c r="L13" s="102">
        <v>6</v>
      </c>
      <c r="M13" s="103">
        <v>6.6</v>
      </c>
      <c r="N13" s="103">
        <v>7.1</v>
      </c>
      <c r="O13" s="104">
        <v>6.8</v>
      </c>
      <c r="P13" s="103">
        <v>7.1</v>
      </c>
      <c r="Q13" s="103">
        <v>7.1</v>
      </c>
      <c r="R13" s="103">
        <v>5.8</v>
      </c>
      <c r="S13" s="103">
        <v>7.5</v>
      </c>
      <c r="T13" s="103">
        <v>8</v>
      </c>
      <c r="U13" s="103">
        <v>6</v>
      </c>
      <c r="V13" s="103">
        <f t="shared" si="0"/>
        <v>6.464814814814815</v>
      </c>
      <c r="W13" s="99">
        <v>2.3518518518518516</v>
      </c>
      <c r="X13" s="105"/>
    </row>
    <row r="14" spans="1:24" ht="15">
      <c r="A14" s="101">
        <v>8</v>
      </c>
      <c r="B14" s="126" t="s">
        <v>122</v>
      </c>
      <c r="C14" s="102">
        <v>6</v>
      </c>
      <c r="D14" s="102">
        <v>7</v>
      </c>
      <c r="E14" s="102">
        <v>7</v>
      </c>
      <c r="F14" s="102">
        <v>7</v>
      </c>
      <c r="G14" s="102">
        <v>7</v>
      </c>
      <c r="H14" s="102">
        <v>5</v>
      </c>
      <c r="I14" s="102">
        <v>5</v>
      </c>
      <c r="J14" s="102">
        <v>7</v>
      </c>
      <c r="K14" s="102">
        <v>7</v>
      </c>
      <c r="L14" s="102">
        <v>6</v>
      </c>
      <c r="M14" s="103">
        <v>6.5</v>
      </c>
      <c r="N14" s="103">
        <v>6.1</v>
      </c>
      <c r="O14" s="104">
        <v>6.4</v>
      </c>
      <c r="P14" s="103">
        <v>7</v>
      </c>
      <c r="Q14" s="103">
        <v>7.1</v>
      </c>
      <c r="R14" s="103">
        <v>5.8</v>
      </c>
      <c r="S14" s="103">
        <v>7.3</v>
      </c>
      <c r="T14" s="103">
        <v>8</v>
      </c>
      <c r="U14" s="103">
        <v>6</v>
      </c>
      <c r="V14" s="103">
        <f t="shared" si="0"/>
        <v>6.333333333333333</v>
      </c>
      <c r="W14" s="99">
        <v>2.259259259259259</v>
      </c>
      <c r="X14" s="105"/>
    </row>
    <row r="15" spans="1:24" ht="15">
      <c r="A15" s="101">
        <v>9</v>
      </c>
      <c r="B15" s="126" t="s">
        <v>123</v>
      </c>
      <c r="C15" s="102">
        <v>7</v>
      </c>
      <c r="D15" s="102">
        <v>7</v>
      </c>
      <c r="E15" s="102">
        <v>7</v>
      </c>
      <c r="F15" s="106">
        <v>7</v>
      </c>
      <c r="G15" s="102">
        <v>5</v>
      </c>
      <c r="H15" s="102">
        <v>6</v>
      </c>
      <c r="I15" s="106">
        <v>5</v>
      </c>
      <c r="J15" s="102">
        <v>7</v>
      </c>
      <c r="K15" s="106">
        <v>5</v>
      </c>
      <c r="L15" s="102">
        <v>5</v>
      </c>
      <c r="M15" s="103">
        <v>6.4</v>
      </c>
      <c r="N15" s="103">
        <v>5.3</v>
      </c>
      <c r="O15" s="104">
        <v>8</v>
      </c>
      <c r="P15" s="103">
        <v>6.6</v>
      </c>
      <c r="Q15" s="103">
        <v>5.9</v>
      </c>
      <c r="R15" s="103">
        <v>4</v>
      </c>
      <c r="S15" s="103">
        <v>6.1</v>
      </c>
      <c r="T15" s="103">
        <v>7.8</v>
      </c>
      <c r="U15" s="103">
        <v>5.6</v>
      </c>
      <c r="V15" s="103">
        <f t="shared" si="0"/>
        <v>5.905555555555555</v>
      </c>
      <c r="W15" s="99">
        <v>1.8703703703703705</v>
      </c>
      <c r="X15" s="105"/>
    </row>
    <row r="16" spans="1:24" ht="15">
      <c r="A16" s="94">
        <v>10</v>
      </c>
      <c r="B16" s="126" t="s">
        <v>124</v>
      </c>
      <c r="C16" s="102">
        <v>9</v>
      </c>
      <c r="D16" s="102">
        <v>8</v>
      </c>
      <c r="E16" s="102">
        <v>7</v>
      </c>
      <c r="F16" s="102">
        <v>7</v>
      </c>
      <c r="G16" s="102">
        <v>6</v>
      </c>
      <c r="H16" s="102">
        <v>8</v>
      </c>
      <c r="I16" s="106">
        <v>5</v>
      </c>
      <c r="J16" s="102">
        <v>7</v>
      </c>
      <c r="K16" s="102">
        <v>7</v>
      </c>
      <c r="L16" s="102">
        <v>6</v>
      </c>
      <c r="M16" s="103">
        <v>7.7</v>
      </c>
      <c r="N16" s="103">
        <v>7.5</v>
      </c>
      <c r="O16" s="104">
        <v>7.4</v>
      </c>
      <c r="P16" s="103">
        <v>7.4</v>
      </c>
      <c r="Q16" s="103">
        <v>6</v>
      </c>
      <c r="R16" s="103">
        <v>5.1</v>
      </c>
      <c r="S16" s="103">
        <v>6.2</v>
      </c>
      <c r="T16" s="103">
        <v>7.6</v>
      </c>
      <c r="U16" s="103">
        <v>6.7</v>
      </c>
      <c r="V16" s="103">
        <f t="shared" si="0"/>
        <v>6.761111111111112</v>
      </c>
      <c r="W16" s="99">
        <v>2.462962962962963</v>
      </c>
      <c r="X16" s="105"/>
    </row>
    <row r="17" spans="1:24" ht="15">
      <c r="A17" s="101">
        <v>11</v>
      </c>
      <c r="B17" s="126" t="s">
        <v>125</v>
      </c>
      <c r="C17" s="102">
        <v>6</v>
      </c>
      <c r="D17" s="102">
        <v>7</v>
      </c>
      <c r="E17" s="102">
        <v>7</v>
      </c>
      <c r="F17" s="102">
        <v>5</v>
      </c>
      <c r="G17" s="102">
        <v>7</v>
      </c>
      <c r="H17" s="102">
        <v>6</v>
      </c>
      <c r="I17" s="106">
        <v>5</v>
      </c>
      <c r="J17" s="102">
        <v>7</v>
      </c>
      <c r="K17" s="102">
        <v>7</v>
      </c>
      <c r="L17" s="102">
        <v>6</v>
      </c>
      <c r="M17" s="103">
        <v>6.7</v>
      </c>
      <c r="N17" s="103">
        <v>5.5</v>
      </c>
      <c r="O17" s="104">
        <v>8.2</v>
      </c>
      <c r="P17" s="103">
        <v>6.7</v>
      </c>
      <c r="Q17" s="103">
        <v>6.2</v>
      </c>
      <c r="R17" s="103">
        <v>6.8</v>
      </c>
      <c r="S17" s="103">
        <v>6.4</v>
      </c>
      <c r="T17" s="103">
        <v>7.2</v>
      </c>
      <c r="U17" s="103">
        <v>5.8</v>
      </c>
      <c r="V17" s="103">
        <f t="shared" si="0"/>
        <v>6.325925925925926</v>
      </c>
      <c r="W17" s="99">
        <v>2.1481481481481484</v>
      </c>
      <c r="X17" s="105"/>
    </row>
    <row r="18" spans="1:24" ht="15">
      <c r="A18" s="101">
        <v>12</v>
      </c>
      <c r="B18" s="126" t="s">
        <v>126</v>
      </c>
      <c r="C18" s="102">
        <v>6</v>
      </c>
      <c r="D18" s="102">
        <v>7</v>
      </c>
      <c r="E18" s="102">
        <v>7</v>
      </c>
      <c r="F18" s="102">
        <v>7</v>
      </c>
      <c r="G18" s="102">
        <v>7</v>
      </c>
      <c r="H18" s="102">
        <v>7</v>
      </c>
      <c r="I18" s="102">
        <v>5</v>
      </c>
      <c r="J18" s="102">
        <v>7</v>
      </c>
      <c r="K18" s="102">
        <v>6</v>
      </c>
      <c r="L18" s="102">
        <v>6</v>
      </c>
      <c r="M18" s="103">
        <v>7.7</v>
      </c>
      <c r="N18" s="103">
        <v>7.3</v>
      </c>
      <c r="O18" s="104">
        <v>8.1</v>
      </c>
      <c r="P18" s="103">
        <v>6.7</v>
      </c>
      <c r="Q18" s="103">
        <v>7.1</v>
      </c>
      <c r="R18" s="103">
        <v>5</v>
      </c>
      <c r="S18" s="103">
        <v>7.9</v>
      </c>
      <c r="T18" s="103">
        <v>8.4</v>
      </c>
      <c r="U18" s="103">
        <v>6.5</v>
      </c>
      <c r="V18" s="103">
        <f t="shared" si="0"/>
        <v>6.6037037037037045</v>
      </c>
      <c r="W18" s="99">
        <v>2.3703703703703702</v>
      </c>
      <c r="X18" s="105"/>
    </row>
    <row r="19" spans="1:24" ht="15">
      <c r="A19" s="94">
        <v>13</v>
      </c>
      <c r="B19" s="126" t="s">
        <v>127</v>
      </c>
      <c r="C19" s="102">
        <v>6</v>
      </c>
      <c r="D19" s="102">
        <v>7</v>
      </c>
      <c r="E19" s="102">
        <v>8</v>
      </c>
      <c r="F19" s="102">
        <v>5</v>
      </c>
      <c r="G19" s="102">
        <v>6</v>
      </c>
      <c r="H19" s="106">
        <v>6</v>
      </c>
      <c r="I19" s="106">
        <v>5</v>
      </c>
      <c r="J19" s="102">
        <v>6</v>
      </c>
      <c r="K19" s="102">
        <v>6</v>
      </c>
      <c r="L19" s="102">
        <v>5</v>
      </c>
      <c r="M19" s="103">
        <v>5.2</v>
      </c>
      <c r="N19" s="103">
        <v>5.4</v>
      </c>
      <c r="O19" s="104">
        <v>7.3</v>
      </c>
      <c r="P19" s="103">
        <v>7.1</v>
      </c>
      <c r="Q19" s="108">
        <v>1.7</v>
      </c>
      <c r="R19" s="103">
        <v>4.8</v>
      </c>
      <c r="S19" s="103">
        <v>6.1</v>
      </c>
      <c r="T19" s="103">
        <v>5.8</v>
      </c>
      <c r="U19" s="103">
        <v>5.1</v>
      </c>
      <c r="V19" s="103">
        <f t="shared" si="0"/>
        <v>5.514814814814815</v>
      </c>
      <c r="W19" s="99">
        <v>1.5555555555555556</v>
      </c>
      <c r="X19" s="105"/>
    </row>
    <row r="20" spans="1:24" ht="15">
      <c r="A20" s="101">
        <v>14</v>
      </c>
      <c r="B20" s="126" t="s">
        <v>128</v>
      </c>
      <c r="C20" s="102">
        <v>6</v>
      </c>
      <c r="D20" s="102">
        <v>6</v>
      </c>
      <c r="E20" s="102">
        <v>7</v>
      </c>
      <c r="F20" s="102">
        <v>6</v>
      </c>
      <c r="G20" s="102">
        <v>5</v>
      </c>
      <c r="H20" s="102">
        <v>6</v>
      </c>
      <c r="I20" s="102">
        <v>5</v>
      </c>
      <c r="J20" s="102">
        <v>6</v>
      </c>
      <c r="K20" s="102">
        <v>6</v>
      </c>
      <c r="L20" s="102">
        <v>6</v>
      </c>
      <c r="M20" s="103">
        <v>5.7</v>
      </c>
      <c r="N20" s="103">
        <v>5.3</v>
      </c>
      <c r="O20" s="104">
        <v>5.4</v>
      </c>
      <c r="P20" s="103">
        <v>6.7</v>
      </c>
      <c r="Q20" s="103">
        <v>6.3</v>
      </c>
      <c r="R20" s="103">
        <v>4.6</v>
      </c>
      <c r="S20" s="103">
        <v>6.1</v>
      </c>
      <c r="T20" s="103">
        <v>8</v>
      </c>
      <c r="U20" s="103">
        <v>5.5</v>
      </c>
      <c r="V20" s="103">
        <f t="shared" si="0"/>
        <v>5.690740740740741</v>
      </c>
      <c r="W20" s="99">
        <v>1.6666666666666667</v>
      </c>
      <c r="X20" s="105"/>
    </row>
    <row r="21" spans="1:24" ht="15">
      <c r="A21" s="101">
        <v>15</v>
      </c>
      <c r="B21" s="126" t="s">
        <v>129</v>
      </c>
      <c r="C21" s="102">
        <v>5</v>
      </c>
      <c r="D21" s="102">
        <v>7</v>
      </c>
      <c r="E21" s="102">
        <v>7</v>
      </c>
      <c r="F21" s="102">
        <v>6</v>
      </c>
      <c r="G21" s="102">
        <v>6</v>
      </c>
      <c r="H21" s="102">
        <v>6</v>
      </c>
      <c r="I21" s="106">
        <v>5</v>
      </c>
      <c r="J21" s="102">
        <v>6</v>
      </c>
      <c r="K21" s="102">
        <v>5</v>
      </c>
      <c r="L21" s="102">
        <v>6</v>
      </c>
      <c r="M21" s="103">
        <v>5.2</v>
      </c>
      <c r="N21" s="103">
        <v>6.1</v>
      </c>
      <c r="O21" s="104">
        <v>7.2</v>
      </c>
      <c r="P21" s="103">
        <v>6.2</v>
      </c>
      <c r="Q21" s="103">
        <v>5.4</v>
      </c>
      <c r="R21" s="103">
        <v>4.5</v>
      </c>
      <c r="S21" s="103">
        <v>6.4</v>
      </c>
      <c r="T21" s="103">
        <v>8</v>
      </c>
      <c r="U21" s="103">
        <v>6.8</v>
      </c>
      <c r="V21" s="103">
        <f t="shared" si="0"/>
        <v>5.775925925925925</v>
      </c>
      <c r="W21" s="99">
        <v>1.6851851851851851</v>
      </c>
      <c r="X21" s="105"/>
    </row>
    <row r="22" spans="1:24" ht="15">
      <c r="A22" s="94">
        <v>16</v>
      </c>
      <c r="B22" s="126" t="s">
        <v>130</v>
      </c>
      <c r="C22" s="102">
        <v>7</v>
      </c>
      <c r="D22" s="102">
        <v>7</v>
      </c>
      <c r="E22" s="102">
        <v>7</v>
      </c>
      <c r="F22" s="102">
        <v>7</v>
      </c>
      <c r="G22" s="102">
        <v>6</v>
      </c>
      <c r="H22" s="102">
        <v>5</v>
      </c>
      <c r="I22" s="106">
        <v>5</v>
      </c>
      <c r="J22" s="102">
        <v>6</v>
      </c>
      <c r="K22" s="102">
        <v>7</v>
      </c>
      <c r="L22" s="102">
        <v>6</v>
      </c>
      <c r="M22" s="103">
        <v>5.2</v>
      </c>
      <c r="N22" s="103">
        <v>6.6</v>
      </c>
      <c r="O22" s="104">
        <v>7.1</v>
      </c>
      <c r="P22" s="103">
        <v>6.9</v>
      </c>
      <c r="Q22" s="103">
        <v>5</v>
      </c>
      <c r="R22" s="103">
        <v>4.6</v>
      </c>
      <c r="S22" s="103">
        <v>7.5</v>
      </c>
      <c r="T22" s="103">
        <v>8</v>
      </c>
      <c r="U22" s="103">
        <v>6.1</v>
      </c>
      <c r="V22" s="103">
        <f t="shared" si="0"/>
        <v>6.0777777777777775</v>
      </c>
      <c r="W22" s="99">
        <v>1.9814814814814814</v>
      </c>
      <c r="X22" s="105"/>
    </row>
    <row r="23" spans="1:24" ht="15">
      <c r="A23" s="101">
        <v>17</v>
      </c>
      <c r="B23" s="126" t="s">
        <v>131</v>
      </c>
      <c r="C23" s="102">
        <v>8</v>
      </c>
      <c r="D23" s="102">
        <v>8</v>
      </c>
      <c r="E23" s="102">
        <v>8</v>
      </c>
      <c r="F23" s="102">
        <v>7</v>
      </c>
      <c r="G23" s="102">
        <v>6</v>
      </c>
      <c r="H23" s="102">
        <v>5</v>
      </c>
      <c r="I23" s="106">
        <v>5</v>
      </c>
      <c r="J23" s="102">
        <v>7</v>
      </c>
      <c r="K23" s="102">
        <v>6</v>
      </c>
      <c r="L23" s="102">
        <v>5</v>
      </c>
      <c r="M23" s="103">
        <v>5.9</v>
      </c>
      <c r="N23" s="103">
        <v>5.9</v>
      </c>
      <c r="O23" s="104">
        <v>6.4</v>
      </c>
      <c r="P23" s="103">
        <v>7.2</v>
      </c>
      <c r="Q23" s="103">
        <v>5.8</v>
      </c>
      <c r="R23" s="103">
        <v>6.1</v>
      </c>
      <c r="S23" s="103">
        <v>6.8</v>
      </c>
      <c r="T23" s="103">
        <v>7.8</v>
      </c>
      <c r="U23" s="103">
        <v>6.4</v>
      </c>
      <c r="V23" s="103">
        <f t="shared" si="0"/>
        <v>6.214814814814815</v>
      </c>
      <c r="W23" s="99">
        <v>2.0555555555555554</v>
      </c>
      <c r="X23" s="105"/>
    </row>
    <row r="24" spans="1:24" ht="15">
      <c r="A24" s="101">
        <v>18</v>
      </c>
      <c r="B24" s="126" t="s">
        <v>132</v>
      </c>
      <c r="C24" s="102">
        <v>7</v>
      </c>
      <c r="D24" s="102">
        <v>7</v>
      </c>
      <c r="E24" s="102">
        <v>7</v>
      </c>
      <c r="F24" s="102">
        <v>7</v>
      </c>
      <c r="G24" s="102">
        <v>6</v>
      </c>
      <c r="H24" s="102">
        <v>6</v>
      </c>
      <c r="I24" s="102">
        <v>5</v>
      </c>
      <c r="J24" s="102">
        <v>7</v>
      </c>
      <c r="K24" s="102">
        <v>6</v>
      </c>
      <c r="L24" s="102">
        <v>6</v>
      </c>
      <c r="M24" s="103">
        <v>6.9</v>
      </c>
      <c r="N24" s="103">
        <v>6.5</v>
      </c>
      <c r="O24" s="104">
        <v>7.3</v>
      </c>
      <c r="P24" s="103">
        <v>7.2</v>
      </c>
      <c r="Q24" s="103">
        <v>6.4</v>
      </c>
      <c r="R24" s="103">
        <v>5.7</v>
      </c>
      <c r="S24" s="103">
        <v>7</v>
      </c>
      <c r="T24" s="103">
        <v>8</v>
      </c>
      <c r="U24" s="103">
        <v>6.2</v>
      </c>
      <c r="V24" s="103">
        <f t="shared" si="0"/>
        <v>6.401851851851852</v>
      </c>
      <c r="W24" s="99">
        <v>2.2777777777777777</v>
      </c>
      <c r="X24" s="105"/>
    </row>
    <row r="25" spans="1:24" ht="15">
      <c r="A25" s="94">
        <v>19</v>
      </c>
      <c r="B25" s="126" t="s">
        <v>133</v>
      </c>
      <c r="C25" s="102">
        <v>8</v>
      </c>
      <c r="D25" s="102">
        <v>8</v>
      </c>
      <c r="E25" s="102">
        <v>7</v>
      </c>
      <c r="F25" s="106">
        <v>5</v>
      </c>
      <c r="G25" s="102">
        <v>6</v>
      </c>
      <c r="H25" s="106">
        <v>0</v>
      </c>
      <c r="I25" s="106">
        <v>0</v>
      </c>
      <c r="J25" s="102">
        <v>6</v>
      </c>
      <c r="K25" s="106">
        <v>5</v>
      </c>
      <c r="L25" s="102">
        <v>5</v>
      </c>
      <c r="M25" s="108">
        <v>0</v>
      </c>
      <c r="N25" s="108">
        <v>0</v>
      </c>
      <c r="O25" s="109">
        <v>1.1</v>
      </c>
      <c r="P25" s="108">
        <v>0</v>
      </c>
      <c r="Q25" s="108">
        <v>0</v>
      </c>
      <c r="R25" s="108">
        <v>0</v>
      </c>
      <c r="S25" s="103"/>
      <c r="T25" s="103">
        <v>5.2</v>
      </c>
      <c r="U25" s="103"/>
      <c r="V25" s="103">
        <f t="shared" si="0"/>
        <v>2.675925925925926</v>
      </c>
      <c r="W25" s="99">
        <v>0.7592592592592593</v>
      </c>
      <c r="X25" s="105"/>
    </row>
    <row r="26" spans="1:24" ht="15">
      <c r="A26" s="101">
        <v>20</v>
      </c>
      <c r="B26" s="126" t="s">
        <v>134</v>
      </c>
      <c r="C26" s="102">
        <v>5</v>
      </c>
      <c r="D26" s="102">
        <v>7</v>
      </c>
      <c r="E26" s="102">
        <v>8</v>
      </c>
      <c r="F26" s="106">
        <v>7</v>
      </c>
      <c r="G26" s="102">
        <v>6</v>
      </c>
      <c r="H26" s="106">
        <v>6</v>
      </c>
      <c r="I26" s="102">
        <v>5</v>
      </c>
      <c r="J26" s="102">
        <v>7</v>
      </c>
      <c r="K26" s="102">
        <v>6</v>
      </c>
      <c r="L26" s="102">
        <v>6</v>
      </c>
      <c r="M26" s="103">
        <v>5</v>
      </c>
      <c r="N26" s="103">
        <v>5.1</v>
      </c>
      <c r="O26" s="104">
        <v>5.7</v>
      </c>
      <c r="P26" s="103">
        <v>5.7</v>
      </c>
      <c r="Q26" s="103">
        <v>4.2</v>
      </c>
      <c r="R26" s="108">
        <v>3.5</v>
      </c>
      <c r="S26" s="103">
        <v>7.5</v>
      </c>
      <c r="T26" s="103">
        <v>7.4</v>
      </c>
      <c r="U26" s="103">
        <v>4.7</v>
      </c>
      <c r="V26" s="103">
        <f t="shared" si="0"/>
        <v>5.605555555555555</v>
      </c>
      <c r="W26" s="99">
        <v>1.6851851851851851</v>
      </c>
      <c r="X26" s="105"/>
    </row>
    <row r="27" spans="1:24" ht="15">
      <c r="A27" s="101">
        <v>21</v>
      </c>
      <c r="B27" s="126" t="s">
        <v>135</v>
      </c>
      <c r="C27" s="102">
        <v>7</v>
      </c>
      <c r="D27" s="102">
        <v>7</v>
      </c>
      <c r="E27" s="102">
        <v>7</v>
      </c>
      <c r="F27" s="102">
        <v>6</v>
      </c>
      <c r="G27" s="102">
        <v>6</v>
      </c>
      <c r="H27" s="102">
        <v>5</v>
      </c>
      <c r="I27" s="102">
        <v>5</v>
      </c>
      <c r="J27" s="102">
        <v>7</v>
      </c>
      <c r="K27" s="102">
        <v>6</v>
      </c>
      <c r="L27" s="102">
        <v>6</v>
      </c>
      <c r="M27" s="103">
        <v>5.7</v>
      </c>
      <c r="N27" s="103">
        <v>5.8</v>
      </c>
      <c r="O27" s="104">
        <v>7.6</v>
      </c>
      <c r="P27" s="103">
        <v>6.6</v>
      </c>
      <c r="Q27" s="103">
        <v>4.5</v>
      </c>
      <c r="R27" s="103">
        <v>4.9</v>
      </c>
      <c r="S27" s="103">
        <v>6</v>
      </c>
      <c r="T27" s="103">
        <v>8.4</v>
      </c>
      <c r="U27" s="103">
        <v>6.5</v>
      </c>
      <c r="V27" s="103">
        <f t="shared" si="0"/>
        <v>6.037037037037037</v>
      </c>
      <c r="W27" s="99">
        <v>1.9814814814814814</v>
      </c>
      <c r="X27" s="105"/>
    </row>
    <row r="28" spans="1:24" ht="15">
      <c r="A28" s="94">
        <v>22</v>
      </c>
      <c r="B28" s="126" t="s">
        <v>136</v>
      </c>
      <c r="C28" s="102">
        <v>6</v>
      </c>
      <c r="D28" s="102">
        <v>7</v>
      </c>
      <c r="E28" s="102">
        <v>7</v>
      </c>
      <c r="F28" s="102">
        <v>6</v>
      </c>
      <c r="G28" s="102">
        <v>5</v>
      </c>
      <c r="H28" s="102">
        <v>7</v>
      </c>
      <c r="I28" s="102">
        <v>5</v>
      </c>
      <c r="J28" s="102">
        <v>6</v>
      </c>
      <c r="K28" s="102">
        <v>6</v>
      </c>
      <c r="L28" s="102">
        <v>5</v>
      </c>
      <c r="M28" s="103">
        <v>6</v>
      </c>
      <c r="N28" s="103">
        <v>5.5</v>
      </c>
      <c r="O28" s="104">
        <v>5.8</v>
      </c>
      <c r="P28" s="103">
        <v>6.3</v>
      </c>
      <c r="Q28" s="103">
        <v>5.4</v>
      </c>
      <c r="R28" s="103">
        <v>4.8</v>
      </c>
      <c r="S28" s="103">
        <v>6.1</v>
      </c>
      <c r="T28" s="103">
        <v>8.4</v>
      </c>
      <c r="U28" s="103">
        <v>5.7</v>
      </c>
      <c r="V28" s="103">
        <f t="shared" si="0"/>
        <v>5.707407407407407</v>
      </c>
      <c r="W28" s="99">
        <v>1.7222222222222223</v>
      </c>
      <c r="X28" s="105"/>
    </row>
    <row r="29" spans="1:24" ht="15">
      <c r="A29" s="101">
        <v>23</v>
      </c>
      <c r="B29" s="126" t="s">
        <v>137</v>
      </c>
      <c r="C29" s="102">
        <v>6</v>
      </c>
      <c r="D29" s="102">
        <v>7</v>
      </c>
      <c r="E29" s="102">
        <v>7</v>
      </c>
      <c r="F29" s="102">
        <v>5</v>
      </c>
      <c r="G29" s="102">
        <v>6</v>
      </c>
      <c r="H29" s="102">
        <v>6</v>
      </c>
      <c r="I29" s="102">
        <v>5</v>
      </c>
      <c r="J29" s="102">
        <v>7</v>
      </c>
      <c r="K29" s="102">
        <v>6</v>
      </c>
      <c r="L29" s="102">
        <v>6</v>
      </c>
      <c r="M29" s="103">
        <v>5</v>
      </c>
      <c r="N29" s="103">
        <v>6</v>
      </c>
      <c r="O29" s="104">
        <v>6.3</v>
      </c>
      <c r="P29" s="103">
        <v>7.1</v>
      </c>
      <c r="Q29" s="103">
        <v>6.2</v>
      </c>
      <c r="R29" s="103">
        <v>4.9</v>
      </c>
      <c r="S29" s="103">
        <v>4.6</v>
      </c>
      <c r="T29" s="103">
        <v>8.4</v>
      </c>
      <c r="U29" s="103">
        <v>5.5</v>
      </c>
      <c r="V29" s="103">
        <f t="shared" si="0"/>
        <v>5.837037037037037</v>
      </c>
      <c r="W29" s="99">
        <v>1.7777777777777777</v>
      </c>
      <c r="X29" s="105"/>
    </row>
    <row r="30" spans="1:24" ht="15">
      <c r="A30" s="101">
        <v>24</v>
      </c>
      <c r="B30" s="126" t="s">
        <v>138</v>
      </c>
      <c r="C30" s="102">
        <v>7</v>
      </c>
      <c r="D30" s="102">
        <v>7</v>
      </c>
      <c r="E30" s="102">
        <v>7</v>
      </c>
      <c r="F30" s="102">
        <v>6</v>
      </c>
      <c r="G30" s="102">
        <v>6</v>
      </c>
      <c r="H30" s="102">
        <v>7</v>
      </c>
      <c r="I30" s="106">
        <v>5</v>
      </c>
      <c r="J30" s="102">
        <v>7</v>
      </c>
      <c r="K30" s="102">
        <v>6</v>
      </c>
      <c r="L30" s="102">
        <v>5</v>
      </c>
      <c r="M30" s="103">
        <v>6.8</v>
      </c>
      <c r="N30" s="103">
        <v>5.9</v>
      </c>
      <c r="O30" s="104">
        <v>7</v>
      </c>
      <c r="P30" s="103">
        <v>7</v>
      </c>
      <c r="Q30" s="103">
        <v>5.7</v>
      </c>
      <c r="R30" s="103">
        <v>5.7</v>
      </c>
      <c r="S30" s="103">
        <v>5.8</v>
      </c>
      <c r="T30" s="103">
        <v>8.4</v>
      </c>
      <c r="U30" s="103">
        <v>5.9</v>
      </c>
      <c r="V30" s="103">
        <f t="shared" si="0"/>
        <v>6.185185185185185</v>
      </c>
      <c r="W30" s="99">
        <v>2.1666666666666665</v>
      </c>
      <c r="X30" s="105"/>
    </row>
    <row r="31" spans="1:24" ht="15">
      <c r="A31" s="94">
        <v>25</v>
      </c>
      <c r="B31" s="126" t="s">
        <v>139</v>
      </c>
      <c r="C31" s="102">
        <v>6</v>
      </c>
      <c r="D31" s="102">
        <v>6</v>
      </c>
      <c r="E31" s="102">
        <v>7</v>
      </c>
      <c r="F31" s="102">
        <v>6</v>
      </c>
      <c r="G31" s="102">
        <v>5</v>
      </c>
      <c r="H31" s="102">
        <v>7</v>
      </c>
      <c r="I31" s="106">
        <v>5</v>
      </c>
      <c r="J31" s="102">
        <v>6</v>
      </c>
      <c r="K31" s="102">
        <v>7</v>
      </c>
      <c r="L31" s="102">
        <v>6</v>
      </c>
      <c r="M31" s="103">
        <v>6.3</v>
      </c>
      <c r="N31" s="103">
        <v>6.6</v>
      </c>
      <c r="O31" s="104">
        <v>5.8</v>
      </c>
      <c r="P31" s="103">
        <v>6.5</v>
      </c>
      <c r="Q31" s="103">
        <v>6.4</v>
      </c>
      <c r="R31" s="103">
        <v>4</v>
      </c>
      <c r="S31" s="103">
        <v>7.9</v>
      </c>
      <c r="T31" s="103">
        <v>8.4</v>
      </c>
      <c r="U31" s="103">
        <v>6</v>
      </c>
      <c r="V31" s="103">
        <f t="shared" si="0"/>
        <v>5.983333333333333</v>
      </c>
      <c r="W31" s="99">
        <v>1.9259259259259258</v>
      </c>
      <c r="X31" s="105"/>
    </row>
    <row r="32" spans="1:24" ht="15">
      <c r="A32" s="101">
        <v>26</v>
      </c>
      <c r="B32" s="126" t="s">
        <v>140</v>
      </c>
      <c r="C32" s="102">
        <v>8</v>
      </c>
      <c r="D32" s="102">
        <v>8</v>
      </c>
      <c r="E32" s="102">
        <v>7</v>
      </c>
      <c r="F32" s="102">
        <v>8</v>
      </c>
      <c r="G32" s="102">
        <v>5</v>
      </c>
      <c r="H32" s="102">
        <v>6</v>
      </c>
      <c r="I32" s="102">
        <v>6</v>
      </c>
      <c r="J32" s="102">
        <v>7</v>
      </c>
      <c r="K32" s="102">
        <v>8</v>
      </c>
      <c r="L32" s="102">
        <v>6</v>
      </c>
      <c r="M32" s="110">
        <v>7.3</v>
      </c>
      <c r="N32" s="103">
        <v>6.3</v>
      </c>
      <c r="O32" s="104">
        <v>6.4</v>
      </c>
      <c r="P32" s="103">
        <v>7.3</v>
      </c>
      <c r="Q32" s="103">
        <v>7.4</v>
      </c>
      <c r="R32" s="103">
        <v>7.9</v>
      </c>
      <c r="S32" s="103">
        <v>5.1</v>
      </c>
      <c r="T32" s="103">
        <v>8.4</v>
      </c>
      <c r="U32" s="103">
        <v>7</v>
      </c>
      <c r="V32" s="103">
        <f t="shared" si="0"/>
        <v>6.807407407407408</v>
      </c>
      <c r="W32" s="99">
        <v>2.4444444444444446</v>
      </c>
      <c r="X32" s="105"/>
    </row>
    <row r="33" spans="1:24" ht="15">
      <c r="A33" s="101">
        <v>27</v>
      </c>
      <c r="B33" s="126" t="s">
        <v>141</v>
      </c>
      <c r="C33" s="102">
        <v>6</v>
      </c>
      <c r="D33" s="102">
        <v>6</v>
      </c>
      <c r="E33" s="102">
        <v>7</v>
      </c>
      <c r="F33" s="102">
        <v>6</v>
      </c>
      <c r="G33" s="106">
        <v>5</v>
      </c>
      <c r="H33" s="106">
        <v>5</v>
      </c>
      <c r="I33" s="106">
        <v>5</v>
      </c>
      <c r="J33" s="102">
        <v>5</v>
      </c>
      <c r="K33" s="106">
        <v>5</v>
      </c>
      <c r="L33" s="102">
        <v>6</v>
      </c>
      <c r="M33" s="108">
        <v>0</v>
      </c>
      <c r="N33" s="108">
        <v>1.3</v>
      </c>
      <c r="O33" s="104">
        <v>1.5</v>
      </c>
      <c r="P33" s="108">
        <v>1.2</v>
      </c>
      <c r="Q33" s="108">
        <v>3.8</v>
      </c>
      <c r="R33" s="108">
        <v>0</v>
      </c>
      <c r="S33" s="108">
        <v>7.6</v>
      </c>
      <c r="T33" s="108">
        <v>4.8</v>
      </c>
      <c r="U33" s="108">
        <v>4</v>
      </c>
      <c r="V33" s="103">
        <f t="shared" si="0"/>
        <v>4.007407407407407</v>
      </c>
      <c r="W33" s="99">
        <v>0.9629629629629629</v>
      </c>
      <c r="X33" s="105"/>
    </row>
    <row r="34" spans="1:24" ht="15">
      <c r="A34" s="94">
        <v>28</v>
      </c>
      <c r="B34" s="126" t="s">
        <v>142</v>
      </c>
      <c r="C34" s="102">
        <v>7</v>
      </c>
      <c r="D34" s="102">
        <v>7</v>
      </c>
      <c r="E34" s="102">
        <v>7</v>
      </c>
      <c r="F34" s="102">
        <v>7</v>
      </c>
      <c r="G34" s="102">
        <v>6</v>
      </c>
      <c r="H34" s="102">
        <v>7</v>
      </c>
      <c r="I34" s="102">
        <v>6</v>
      </c>
      <c r="J34" s="102">
        <v>6</v>
      </c>
      <c r="K34" s="102">
        <v>7</v>
      </c>
      <c r="L34" s="102">
        <v>6</v>
      </c>
      <c r="M34" s="103">
        <v>8.1</v>
      </c>
      <c r="N34" s="103">
        <v>8.2</v>
      </c>
      <c r="O34" s="104">
        <v>6.6</v>
      </c>
      <c r="P34" s="103">
        <v>7</v>
      </c>
      <c r="Q34" s="103">
        <v>7.6</v>
      </c>
      <c r="R34" s="103">
        <v>7.1</v>
      </c>
      <c r="S34" s="103">
        <v>5.6</v>
      </c>
      <c r="T34" s="103">
        <v>8.8</v>
      </c>
      <c r="U34" s="103">
        <v>6.7</v>
      </c>
      <c r="V34" s="103">
        <f t="shared" si="0"/>
        <v>6.766666666666667</v>
      </c>
      <c r="W34" s="99">
        <v>2.537037037037037</v>
      </c>
      <c r="X34" s="105"/>
    </row>
    <row r="35" spans="1:24" ht="15">
      <c r="A35" s="101">
        <v>29</v>
      </c>
      <c r="B35" s="126" t="s">
        <v>143</v>
      </c>
      <c r="C35" s="102">
        <v>6</v>
      </c>
      <c r="D35" s="102">
        <v>7</v>
      </c>
      <c r="E35" s="102">
        <v>7</v>
      </c>
      <c r="F35" s="102">
        <v>5</v>
      </c>
      <c r="G35" s="106">
        <v>5</v>
      </c>
      <c r="H35" s="102">
        <v>5</v>
      </c>
      <c r="I35" s="102">
        <v>5</v>
      </c>
      <c r="J35" s="102">
        <v>7</v>
      </c>
      <c r="K35" s="102">
        <v>6</v>
      </c>
      <c r="L35" s="102">
        <v>5</v>
      </c>
      <c r="M35" s="103">
        <v>5.8</v>
      </c>
      <c r="N35" s="103">
        <v>5.5</v>
      </c>
      <c r="O35" s="104">
        <v>5.6</v>
      </c>
      <c r="P35" s="103">
        <v>7.1</v>
      </c>
      <c r="Q35" s="103">
        <v>5.1</v>
      </c>
      <c r="R35" s="103">
        <v>5.7</v>
      </c>
      <c r="S35" s="108">
        <v>5</v>
      </c>
      <c r="T35" s="108">
        <v>7.2</v>
      </c>
      <c r="U35" s="108">
        <v>5.4</v>
      </c>
      <c r="V35" s="103">
        <f t="shared" si="0"/>
        <v>5.616666666666667</v>
      </c>
      <c r="W35" s="99">
        <v>1.6666666666666667</v>
      </c>
      <c r="X35" s="105"/>
    </row>
    <row r="36" spans="1:24" ht="15">
      <c r="A36" s="101">
        <v>30</v>
      </c>
      <c r="B36" s="126" t="s">
        <v>144</v>
      </c>
      <c r="C36" s="102">
        <v>5</v>
      </c>
      <c r="D36" s="102">
        <v>6</v>
      </c>
      <c r="E36" s="102">
        <v>7</v>
      </c>
      <c r="F36" s="106">
        <v>7</v>
      </c>
      <c r="G36" s="102">
        <v>5</v>
      </c>
      <c r="H36" s="102">
        <v>6</v>
      </c>
      <c r="I36" s="102">
        <v>6</v>
      </c>
      <c r="J36" s="102">
        <v>6</v>
      </c>
      <c r="K36" s="102">
        <v>7</v>
      </c>
      <c r="L36" s="102">
        <v>6</v>
      </c>
      <c r="M36" s="103">
        <v>6.5</v>
      </c>
      <c r="N36" s="103">
        <v>4</v>
      </c>
      <c r="O36" s="104">
        <v>6.4</v>
      </c>
      <c r="P36" s="103">
        <v>7.1</v>
      </c>
      <c r="Q36" s="103">
        <v>5.3</v>
      </c>
      <c r="R36" s="108">
        <v>3.8</v>
      </c>
      <c r="S36" s="103">
        <v>5.8</v>
      </c>
      <c r="T36" s="103">
        <v>8.4</v>
      </c>
      <c r="U36" s="103">
        <v>6.2</v>
      </c>
      <c r="V36" s="103">
        <f t="shared" si="0"/>
        <v>5.801851851851852</v>
      </c>
      <c r="W36" s="99">
        <v>1.7962962962962963</v>
      </c>
      <c r="X36" s="105"/>
    </row>
    <row r="37" spans="1:24" ht="15">
      <c r="A37" s="94">
        <v>31</v>
      </c>
      <c r="B37" s="126" t="s">
        <v>145</v>
      </c>
      <c r="C37" s="102">
        <v>6</v>
      </c>
      <c r="D37" s="102">
        <v>7</v>
      </c>
      <c r="E37" s="102">
        <v>7</v>
      </c>
      <c r="F37" s="102">
        <v>5</v>
      </c>
      <c r="G37" s="106">
        <v>5</v>
      </c>
      <c r="H37" s="102">
        <v>6</v>
      </c>
      <c r="I37" s="102">
        <v>6</v>
      </c>
      <c r="J37" s="102">
        <v>6</v>
      </c>
      <c r="K37" s="102">
        <v>7</v>
      </c>
      <c r="L37" s="102">
        <v>6</v>
      </c>
      <c r="M37" s="103">
        <v>6</v>
      </c>
      <c r="N37" s="103">
        <v>6.4</v>
      </c>
      <c r="O37" s="104">
        <v>5.8</v>
      </c>
      <c r="P37" s="103">
        <v>7</v>
      </c>
      <c r="Q37" s="103">
        <v>5.6</v>
      </c>
      <c r="R37" s="103">
        <v>5</v>
      </c>
      <c r="S37" s="103">
        <v>8.4</v>
      </c>
      <c r="T37" s="103">
        <v>7.8</v>
      </c>
      <c r="U37" s="103">
        <v>7.2</v>
      </c>
      <c r="V37" s="103">
        <f t="shared" si="0"/>
        <v>6.074074074074074</v>
      </c>
      <c r="W37" s="99">
        <v>2</v>
      </c>
      <c r="X37" s="105"/>
    </row>
    <row r="38" spans="1:24" ht="15">
      <c r="A38" s="101">
        <v>32</v>
      </c>
      <c r="B38" s="126" t="s">
        <v>146</v>
      </c>
      <c r="C38" s="111">
        <v>6</v>
      </c>
      <c r="D38" s="111">
        <v>7</v>
      </c>
      <c r="E38" s="111">
        <v>8</v>
      </c>
      <c r="F38" s="111">
        <v>7</v>
      </c>
      <c r="G38" s="111">
        <v>7</v>
      </c>
      <c r="H38" s="111">
        <v>7</v>
      </c>
      <c r="I38" s="111">
        <v>6</v>
      </c>
      <c r="J38" s="111">
        <v>5</v>
      </c>
      <c r="K38" s="111">
        <v>8</v>
      </c>
      <c r="L38" s="111">
        <v>6</v>
      </c>
      <c r="M38" s="112">
        <v>5.2</v>
      </c>
      <c r="N38" s="112">
        <v>7.8</v>
      </c>
      <c r="O38" s="113">
        <v>6.2</v>
      </c>
      <c r="P38" s="112">
        <v>6.3</v>
      </c>
      <c r="Q38" s="112">
        <v>5.9</v>
      </c>
      <c r="R38" s="112">
        <v>7.1</v>
      </c>
      <c r="S38" s="103">
        <v>5.5</v>
      </c>
      <c r="T38" s="103">
        <v>7.8</v>
      </c>
      <c r="U38" s="103">
        <v>6</v>
      </c>
      <c r="V38" s="103">
        <f t="shared" si="0"/>
        <v>6.374074074074074</v>
      </c>
      <c r="W38" s="99">
        <v>2.240740740740741</v>
      </c>
      <c r="X38" s="105"/>
    </row>
    <row r="39" spans="1:24" ht="15">
      <c r="A39" s="101">
        <v>33</v>
      </c>
      <c r="B39" s="126" t="s">
        <v>147</v>
      </c>
      <c r="C39" s="114">
        <v>6</v>
      </c>
      <c r="D39" s="114">
        <v>7</v>
      </c>
      <c r="E39" s="114">
        <v>7</v>
      </c>
      <c r="F39" s="114">
        <v>6</v>
      </c>
      <c r="G39" s="114">
        <v>6</v>
      </c>
      <c r="H39" s="114">
        <v>7</v>
      </c>
      <c r="I39" s="114">
        <v>5</v>
      </c>
      <c r="J39" s="114">
        <v>5</v>
      </c>
      <c r="K39" s="114">
        <v>7</v>
      </c>
      <c r="L39" s="114">
        <v>5</v>
      </c>
      <c r="M39" s="115">
        <v>5.2</v>
      </c>
      <c r="N39" s="115">
        <v>6.8</v>
      </c>
      <c r="O39" s="116">
        <v>7.4</v>
      </c>
      <c r="P39" s="115">
        <v>7.3</v>
      </c>
      <c r="Q39" s="115">
        <v>6.5</v>
      </c>
      <c r="R39" s="115">
        <v>5</v>
      </c>
      <c r="S39" s="103">
        <v>8.1</v>
      </c>
      <c r="T39" s="103">
        <v>7.8</v>
      </c>
      <c r="U39" s="103">
        <v>5.3</v>
      </c>
      <c r="V39" s="103">
        <f t="shared" si="0"/>
        <v>5.9944444444444445</v>
      </c>
      <c r="W39" s="99">
        <v>1.8148148148148149</v>
      </c>
      <c r="X39" s="105"/>
    </row>
    <row r="40" spans="1:24" ht="15">
      <c r="A40" s="94">
        <v>34</v>
      </c>
      <c r="B40" s="126" t="s">
        <v>148</v>
      </c>
      <c r="C40" s="102">
        <v>6</v>
      </c>
      <c r="D40" s="102">
        <v>6</v>
      </c>
      <c r="E40" s="102">
        <v>7</v>
      </c>
      <c r="F40" s="106">
        <v>6</v>
      </c>
      <c r="G40" s="102">
        <v>6</v>
      </c>
      <c r="H40" s="102">
        <v>6</v>
      </c>
      <c r="I40" s="102">
        <v>6</v>
      </c>
      <c r="J40" s="102">
        <v>6</v>
      </c>
      <c r="K40" s="102">
        <v>7</v>
      </c>
      <c r="L40" s="102">
        <v>5</v>
      </c>
      <c r="M40" s="103">
        <v>6.2</v>
      </c>
      <c r="N40" s="103">
        <v>6.4</v>
      </c>
      <c r="O40" s="104">
        <v>5.8</v>
      </c>
      <c r="P40" s="103">
        <v>6.8</v>
      </c>
      <c r="Q40" s="103">
        <v>7.3</v>
      </c>
      <c r="R40" s="103">
        <v>7.1</v>
      </c>
      <c r="S40" s="103">
        <v>6.2</v>
      </c>
      <c r="T40" s="103">
        <v>7.8</v>
      </c>
      <c r="U40" s="103">
        <v>5.2</v>
      </c>
      <c r="V40" s="103">
        <f t="shared" si="0"/>
        <v>6.15925925925926</v>
      </c>
      <c r="W40" s="99">
        <v>2.0555555555555554</v>
      </c>
      <c r="X40" s="105"/>
    </row>
    <row r="41" spans="1:24" ht="15">
      <c r="A41" s="101">
        <v>35</v>
      </c>
      <c r="B41" s="126" t="s">
        <v>149</v>
      </c>
      <c r="C41" s="102">
        <v>6</v>
      </c>
      <c r="D41" s="102">
        <v>6</v>
      </c>
      <c r="E41" s="102">
        <v>7</v>
      </c>
      <c r="F41" s="102">
        <v>7</v>
      </c>
      <c r="G41" s="102">
        <v>5</v>
      </c>
      <c r="H41" s="102">
        <v>8</v>
      </c>
      <c r="I41" s="102">
        <v>5</v>
      </c>
      <c r="J41" s="102">
        <v>7</v>
      </c>
      <c r="K41" s="102">
        <v>6</v>
      </c>
      <c r="L41" s="102">
        <v>6</v>
      </c>
      <c r="M41" s="103">
        <v>8.1</v>
      </c>
      <c r="N41" s="103">
        <v>7.3</v>
      </c>
      <c r="O41" s="104">
        <v>8.4</v>
      </c>
      <c r="P41" s="103">
        <v>8</v>
      </c>
      <c r="Q41" s="103">
        <v>8.2</v>
      </c>
      <c r="R41" s="103">
        <v>6.6</v>
      </c>
      <c r="S41" s="103">
        <v>6.8</v>
      </c>
      <c r="T41" s="103">
        <v>8.4</v>
      </c>
      <c r="U41" s="103">
        <v>5.7</v>
      </c>
      <c r="V41" s="103">
        <f t="shared" si="0"/>
        <v>6.6722222222222225</v>
      </c>
      <c r="W41" s="99">
        <v>2.2962962962962963</v>
      </c>
      <c r="X41" s="105"/>
    </row>
    <row r="42" spans="1:24" ht="15">
      <c r="A42" s="101">
        <v>36</v>
      </c>
      <c r="B42" s="126" t="s">
        <v>150</v>
      </c>
      <c r="C42" s="102">
        <v>6</v>
      </c>
      <c r="D42" s="102">
        <v>6</v>
      </c>
      <c r="E42" s="102">
        <v>8</v>
      </c>
      <c r="F42" s="102">
        <v>6</v>
      </c>
      <c r="G42" s="102">
        <v>7</v>
      </c>
      <c r="H42" s="106">
        <v>6</v>
      </c>
      <c r="I42" s="102">
        <v>5</v>
      </c>
      <c r="J42" s="102">
        <v>6</v>
      </c>
      <c r="K42" s="102">
        <v>5</v>
      </c>
      <c r="L42" s="102">
        <v>6</v>
      </c>
      <c r="M42" s="103">
        <v>5.1</v>
      </c>
      <c r="N42" s="103">
        <v>5.1</v>
      </c>
      <c r="O42" s="104">
        <v>5.3</v>
      </c>
      <c r="P42" s="103">
        <v>6.1</v>
      </c>
      <c r="Q42" s="103">
        <v>5.1</v>
      </c>
      <c r="R42" s="103">
        <v>5.3</v>
      </c>
      <c r="S42" s="103">
        <v>7.4</v>
      </c>
      <c r="T42" s="103">
        <v>7</v>
      </c>
      <c r="U42" s="103">
        <v>5.2</v>
      </c>
      <c r="V42" s="103">
        <f t="shared" si="0"/>
        <v>5.731481481481482</v>
      </c>
      <c r="W42" s="99">
        <v>1.6481481481481481</v>
      </c>
      <c r="X42" s="105"/>
    </row>
    <row r="43" spans="1:24" ht="15">
      <c r="A43" s="94">
        <v>37</v>
      </c>
      <c r="B43" s="126" t="s">
        <v>151</v>
      </c>
      <c r="C43" s="102">
        <v>6</v>
      </c>
      <c r="D43" s="102">
        <v>7</v>
      </c>
      <c r="E43" s="102">
        <v>7</v>
      </c>
      <c r="F43" s="102">
        <v>6</v>
      </c>
      <c r="G43" s="102">
        <v>6</v>
      </c>
      <c r="H43" s="102">
        <v>7</v>
      </c>
      <c r="I43" s="102">
        <v>5</v>
      </c>
      <c r="J43" s="102">
        <v>6</v>
      </c>
      <c r="K43" s="102">
        <v>5</v>
      </c>
      <c r="L43" s="102">
        <v>5</v>
      </c>
      <c r="M43" s="103">
        <v>7.5</v>
      </c>
      <c r="N43" s="103">
        <v>7</v>
      </c>
      <c r="O43" s="104">
        <v>7.4</v>
      </c>
      <c r="P43" s="103">
        <v>7.2</v>
      </c>
      <c r="Q43" s="103">
        <v>7</v>
      </c>
      <c r="R43" s="103">
        <v>4.9</v>
      </c>
      <c r="S43" s="103">
        <v>6.4</v>
      </c>
      <c r="T43" s="103">
        <v>8.4</v>
      </c>
      <c r="U43" s="103">
        <v>5.9</v>
      </c>
      <c r="V43" s="103">
        <f t="shared" si="0"/>
        <v>6.1037037037037045</v>
      </c>
      <c r="W43" s="99">
        <v>1.9259259259259258</v>
      </c>
      <c r="X43" s="105"/>
    </row>
    <row r="44" spans="1:24" ht="15">
      <c r="A44" s="101">
        <v>38</v>
      </c>
      <c r="B44" s="126" t="s">
        <v>152</v>
      </c>
      <c r="C44" s="102">
        <v>6</v>
      </c>
      <c r="D44" s="102">
        <v>7</v>
      </c>
      <c r="E44" s="102">
        <v>7</v>
      </c>
      <c r="F44" s="102">
        <v>6</v>
      </c>
      <c r="G44" s="102">
        <v>7</v>
      </c>
      <c r="H44" s="102">
        <v>8</v>
      </c>
      <c r="I44" s="102">
        <v>6</v>
      </c>
      <c r="J44" s="102">
        <v>7</v>
      </c>
      <c r="K44" s="102">
        <v>6</v>
      </c>
      <c r="L44" s="102">
        <v>5</v>
      </c>
      <c r="M44" s="103">
        <v>6.7</v>
      </c>
      <c r="N44" s="103">
        <v>7.2</v>
      </c>
      <c r="O44" s="104">
        <v>6.1</v>
      </c>
      <c r="P44" s="103">
        <v>7.2</v>
      </c>
      <c r="Q44" s="103">
        <v>5.7</v>
      </c>
      <c r="R44" s="103">
        <v>6</v>
      </c>
      <c r="S44" s="103"/>
      <c r="T44" s="103">
        <v>8.4</v>
      </c>
      <c r="U44" s="103">
        <v>7.6</v>
      </c>
      <c r="V44" s="103">
        <f t="shared" si="0"/>
        <v>6.2592592592592595</v>
      </c>
      <c r="W44" s="99">
        <v>2.240740740740741</v>
      </c>
      <c r="X44" s="105"/>
    </row>
    <row r="45" spans="1:24" ht="15">
      <c r="A45" s="101">
        <v>39</v>
      </c>
      <c r="B45" s="126" t="s">
        <v>153</v>
      </c>
      <c r="C45" s="102">
        <v>6</v>
      </c>
      <c r="D45" s="102">
        <v>7</v>
      </c>
      <c r="E45" s="102">
        <v>8</v>
      </c>
      <c r="F45" s="102">
        <v>5</v>
      </c>
      <c r="G45" s="102">
        <v>5</v>
      </c>
      <c r="H45" s="102">
        <v>6</v>
      </c>
      <c r="I45" s="102">
        <v>5</v>
      </c>
      <c r="J45" s="102">
        <v>6</v>
      </c>
      <c r="K45" s="102">
        <v>6</v>
      </c>
      <c r="L45" s="102">
        <v>6</v>
      </c>
      <c r="M45" s="103">
        <v>6.2</v>
      </c>
      <c r="N45" s="103">
        <v>7.3</v>
      </c>
      <c r="O45" s="104">
        <v>6.4</v>
      </c>
      <c r="P45" s="103">
        <v>6.9</v>
      </c>
      <c r="Q45" s="103">
        <v>6.2</v>
      </c>
      <c r="R45" s="103">
        <v>4.5</v>
      </c>
      <c r="S45" s="103">
        <v>6.9</v>
      </c>
      <c r="T45" s="103">
        <v>8.4</v>
      </c>
      <c r="U45" s="103">
        <v>6.4</v>
      </c>
      <c r="V45" s="103">
        <f t="shared" si="0"/>
        <v>5.912962962962963</v>
      </c>
      <c r="W45" s="99">
        <v>1.7777777777777777</v>
      </c>
      <c r="X45" s="105"/>
    </row>
    <row r="46" spans="1:24" ht="15">
      <c r="A46" s="94">
        <v>40</v>
      </c>
      <c r="B46" s="126" t="s">
        <v>154</v>
      </c>
      <c r="C46" s="102">
        <v>8</v>
      </c>
      <c r="D46" s="102">
        <v>7</v>
      </c>
      <c r="E46" s="102">
        <v>7</v>
      </c>
      <c r="F46" s="102">
        <v>5</v>
      </c>
      <c r="G46" s="102">
        <v>6</v>
      </c>
      <c r="H46" s="102">
        <v>5</v>
      </c>
      <c r="I46" s="102">
        <v>5</v>
      </c>
      <c r="J46" s="102">
        <v>7</v>
      </c>
      <c r="K46" s="102">
        <v>6</v>
      </c>
      <c r="L46" s="102">
        <v>5</v>
      </c>
      <c r="M46" s="103">
        <v>6</v>
      </c>
      <c r="N46" s="103">
        <v>4.5</v>
      </c>
      <c r="O46" s="104">
        <v>6.7</v>
      </c>
      <c r="P46" s="103">
        <v>5.8</v>
      </c>
      <c r="Q46" s="103">
        <v>6.4</v>
      </c>
      <c r="R46" s="103">
        <v>4.3</v>
      </c>
      <c r="S46" s="103">
        <v>5</v>
      </c>
      <c r="T46" s="103">
        <v>7.2</v>
      </c>
      <c r="U46" s="103">
        <v>5</v>
      </c>
      <c r="V46" s="103">
        <f t="shared" si="0"/>
        <v>5.729629629629629</v>
      </c>
      <c r="W46" s="99">
        <v>1.6851851851851851</v>
      </c>
      <c r="X46" s="105"/>
    </row>
    <row r="47" spans="1:24" ht="15">
      <c r="A47" s="101">
        <v>41</v>
      </c>
      <c r="B47" s="126" t="s">
        <v>155</v>
      </c>
      <c r="C47" s="102">
        <v>6</v>
      </c>
      <c r="D47" s="102">
        <v>7</v>
      </c>
      <c r="E47" s="102">
        <v>7</v>
      </c>
      <c r="F47" s="102">
        <v>6</v>
      </c>
      <c r="G47" s="102">
        <v>5</v>
      </c>
      <c r="H47" s="102">
        <v>6</v>
      </c>
      <c r="I47" s="102">
        <v>5</v>
      </c>
      <c r="J47" s="102">
        <v>6</v>
      </c>
      <c r="K47" s="102">
        <v>7</v>
      </c>
      <c r="L47" s="102">
        <v>6</v>
      </c>
      <c r="M47" s="103">
        <v>6.4</v>
      </c>
      <c r="N47" s="103">
        <v>6.8</v>
      </c>
      <c r="O47" s="104">
        <v>6.4</v>
      </c>
      <c r="P47" s="103">
        <v>7.1</v>
      </c>
      <c r="Q47" s="103">
        <v>4.9</v>
      </c>
      <c r="R47" s="103">
        <v>5.5</v>
      </c>
      <c r="S47" s="103">
        <v>5.8</v>
      </c>
      <c r="T47" s="103">
        <v>7.6</v>
      </c>
      <c r="U47" s="103">
        <v>6.2</v>
      </c>
      <c r="V47" s="103">
        <f t="shared" si="0"/>
        <v>5.974074074074075</v>
      </c>
      <c r="W47" s="99">
        <v>1.9074074074074074</v>
      </c>
      <c r="X47" s="105"/>
    </row>
    <row r="48" spans="1:24" ht="15">
      <c r="A48" s="101">
        <v>42</v>
      </c>
      <c r="B48" s="126" t="s">
        <v>156</v>
      </c>
      <c r="C48" s="102">
        <v>6</v>
      </c>
      <c r="D48" s="102">
        <v>7</v>
      </c>
      <c r="E48" s="102">
        <v>7</v>
      </c>
      <c r="F48" s="102">
        <v>7</v>
      </c>
      <c r="G48" s="102">
        <v>6</v>
      </c>
      <c r="H48" s="102">
        <v>6</v>
      </c>
      <c r="I48" s="102">
        <v>5</v>
      </c>
      <c r="J48" s="102">
        <v>7</v>
      </c>
      <c r="K48" s="102">
        <v>7</v>
      </c>
      <c r="L48" s="102">
        <v>6</v>
      </c>
      <c r="M48" s="103">
        <v>6.6</v>
      </c>
      <c r="N48" s="103">
        <v>6.3</v>
      </c>
      <c r="O48" s="104">
        <v>7</v>
      </c>
      <c r="P48" s="103">
        <v>6.6</v>
      </c>
      <c r="Q48" s="103">
        <v>6.4</v>
      </c>
      <c r="R48" s="103">
        <v>4.3</v>
      </c>
      <c r="S48" s="103">
        <v>5.5</v>
      </c>
      <c r="T48" s="103">
        <v>8.4</v>
      </c>
      <c r="U48" s="103">
        <v>5.9</v>
      </c>
      <c r="V48" s="103">
        <f t="shared" si="0"/>
        <v>6.148148148148148</v>
      </c>
      <c r="W48" s="99">
        <v>2.111111111111111</v>
      </c>
      <c r="X48" s="105"/>
    </row>
    <row r="49" spans="1:24" ht="15">
      <c r="A49" s="94">
        <v>43</v>
      </c>
      <c r="B49" s="126" t="s">
        <v>157</v>
      </c>
      <c r="C49" s="102">
        <v>6</v>
      </c>
      <c r="D49" s="102">
        <v>6</v>
      </c>
      <c r="E49" s="102">
        <v>7</v>
      </c>
      <c r="F49" s="102">
        <v>7</v>
      </c>
      <c r="G49" s="102">
        <v>6</v>
      </c>
      <c r="H49" s="102">
        <v>7</v>
      </c>
      <c r="I49" s="102">
        <v>5</v>
      </c>
      <c r="J49" s="102">
        <v>6</v>
      </c>
      <c r="K49" s="102">
        <v>7</v>
      </c>
      <c r="L49" s="102">
        <v>6</v>
      </c>
      <c r="M49" s="103">
        <v>6.6</v>
      </c>
      <c r="N49" s="103">
        <v>6.5</v>
      </c>
      <c r="O49" s="104">
        <v>6.4</v>
      </c>
      <c r="P49" s="103">
        <v>7.1</v>
      </c>
      <c r="Q49" s="103">
        <v>7.1</v>
      </c>
      <c r="R49" s="103">
        <v>4.9</v>
      </c>
      <c r="S49" s="103">
        <v>6.1</v>
      </c>
      <c r="T49" s="103">
        <v>8.4</v>
      </c>
      <c r="U49" s="103">
        <v>5</v>
      </c>
      <c r="V49" s="103">
        <f t="shared" si="0"/>
        <v>6.15</v>
      </c>
      <c r="W49" s="99">
        <v>2.037037037037037</v>
      </c>
      <c r="X49" s="105"/>
    </row>
    <row r="50" spans="1:24" ht="15">
      <c r="A50" s="101">
        <v>44</v>
      </c>
      <c r="B50" s="126" t="s">
        <v>158</v>
      </c>
      <c r="C50" s="102">
        <v>6</v>
      </c>
      <c r="D50" s="102">
        <v>7</v>
      </c>
      <c r="E50" s="102">
        <v>7</v>
      </c>
      <c r="F50" s="102">
        <v>7</v>
      </c>
      <c r="G50" s="102">
        <v>7</v>
      </c>
      <c r="H50" s="102">
        <v>7</v>
      </c>
      <c r="I50" s="102">
        <v>6</v>
      </c>
      <c r="J50" s="102">
        <v>7</v>
      </c>
      <c r="K50" s="102">
        <v>6</v>
      </c>
      <c r="L50" s="102">
        <v>6</v>
      </c>
      <c r="M50" s="103">
        <v>6.1</v>
      </c>
      <c r="N50" s="103">
        <v>7</v>
      </c>
      <c r="O50" s="104">
        <v>7.8</v>
      </c>
      <c r="P50" s="103">
        <v>5.9</v>
      </c>
      <c r="Q50" s="103">
        <v>6.2</v>
      </c>
      <c r="R50" s="103">
        <v>5.1</v>
      </c>
      <c r="S50" s="103">
        <v>7</v>
      </c>
      <c r="T50" s="103">
        <v>8.2</v>
      </c>
      <c r="U50" s="103">
        <v>6.2</v>
      </c>
      <c r="V50" s="103">
        <f t="shared" si="0"/>
        <v>6.464814814814814</v>
      </c>
      <c r="W50" s="99">
        <v>2.3703703703703702</v>
      </c>
      <c r="X50" s="105"/>
    </row>
    <row r="51" spans="1:24" ht="15">
      <c r="A51" s="101">
        <v>45</v>
      </c>
      <c r="B51" s="126" t="s">
        <v>159</v>
      </c>
      <c r="C51" s="102">
        <v>6</v>
      </c>
      <c r="D51" s="102">
        <v>6</v>
      </c>
      <c r="E51" s="102">
        <v>7</v>
      </c>
      <c r="F51" s="102">
        <v>6</v>
      </c>
      <c r="G51" s="106">
        <v>5</v>
      </c>
      <c r="H51" s="102">
        <v>6</v>
      </c>
      <c r="I51" s="106">
        <v>7</v>
      </c>
      <c r="J51" s="102">
        <v>7</v>
      </c>
      <c r="K51" s="102">
        <v>7</v>
      </c>
      <c r="L51" s="102">
        <v>6</v>
      </c>
      <c r="M51" s="103">
        <v>6.1</v>
      </c>
      <c r="N51" s="103">
        <v>4.5</v>
      </c>
      <c r="O51" s="104">
        <v>6.9</v>
      </c>
      <c r="P51" s="103">
        <v>5</v>
      </c>
      <c r="Q51" s="103">
        <v>5.9</v>
      </c>
      <c r="R51" s="103">
        <v>5.8</v>
      </c>
      <c r="S51" s="103">
        <v>6.1</v>
      </c>
      <c r="T51" s="103">
        <v>7</v>
      </c>
      <c r="U51" s="103">
        <v>6.1</v>
      </c>
      <c r="V51" s="103">
        <f t="shared" si="0"/>
        <v>6.111111111111111</v>
      </c>
      <c r="W51" s="99">
        <v>2.0925925925925926</v>
      </c>
      <c r="X51" s="105"/>
    </row>
    <row r="52" spans="1:24" ht="15">
      <c r="A52" s="94">
        <v>46</v>
      </c>
      <c r="B52" s="126" t="s">
        <v>160</v>
      </c>
      <c r="C52" s="107">
        <v>5</v>
      </c>
      <c r="D52" s="102">
        <v>6</v>
      </c>
      <c r="E52" s="102">
        <v>7</v>
      </c>
      <c r="F52" s="102">
        <v>7</v>
      </c>
      <c r="G52" s="102">
        <v>5</v>
      </c>
      <c r="H52" s="102">
        <v>7</v>
      </c>
      <c r="I52" s="102">
        <v>5</v>
      </c>
      <c r="J52" s="102">
        <v>6</v>
      </c>
      <c r="K52" s="102">
        <v>6</v>
      </c>
      <c r="L52" s="102">
        <v>5</v>
      </c>
      <c r="M52" s="103">
        <v>5.8</v>
      </c>
      <c r="N52" s="103">
        <v>5.8</v>
      </c>
      <c r="O52" s="104">
        <v>7.2</v>
      </c>
      <c r="P52" s="103">
        <v>6.9</v>
      </c>
      <c r="Q52" s="103">
        <v>5.5</v>
      </c>
      <c r="R52" s="103">
        <v>4</v>
      </c>
      <c r="S52" s="103">
        <v>6.5</v>
      </c>
      <c r="T52" s="103">
        <v>8.4</v>
      </c>
      <c r="U52" s="103">
        <v>4.6</v>
      </c>
      <c r="V52" s="103">
        <f t="shared" si="0"/>
        <v>5.692592592592592</v>
      </c>
      <c r="W52" s="99">
        <v>1.7407407407407407</v>
      </c>
      <c r="X52" s="105"/>
    </row>
    <row r="53" spans="1:24" ht="15">
      <c r="A53" s="101">
        <v>47</v>
      </c>
      <c r="B53" s="126" t="s">
        <v>161</v>
      </c>
      <c r="C53" s="102">
        <v>8</v>
      </c>
      <c r="D53" s="102">
        <v>8</v>
      </c>
      <c r="E53" s="102">
        <v>7</v>
      </c>
      <c r="F53" s="102">
        <v>8</v>
      </c>
      <c r="G53" s="102">
        <v>7</v>
      </c>
      <c r="H53" s="102">
        <v>8</v>
      </c>
      <c r="I53" s="102">
        <v>6</v>
      </c>
      <c r="J53" s="102">
        <v>7</v>
      </c>
      <c r="K53" s="102">
        <v>8</v>
      </c>
      <c r="L53" s="102">
        <v>6</v>
      </c>
      <c r="M53" s="103">
        <v>8.8</v>
      </c>
      <c r="N53" s="103">
        <v>8.5</v>
      </c>
      <c r="O53" s="104">
        <v>8.7</v>
      </c>
      <c r="P53" s="103">
        <v>8.4</v>
      </c>
      <c r="Q53" s="103">
        <v>8.3</v>
      </c>
      <c r="R53" s="103">
        <v>7.9</v>
      </c>
      <c r="S53" s="103">
        <v>8.4</v>
      </c>
      <c r="T53" s="103">
        <v>8.8</v>
      </c>
      <c r="U53" s="103">
        <v>7.6</v>
      </c>
      <c r="V53" s="103">
        <f t="shared" si="0"/>
        <v>7.637037037037037</v>
      </c>
      <c r="W53" s="99">
        <v>3.0185185185185186</v>
      </c>
      <c r="X53" s="105"/>
    </row>
    <row r="54" spans="1:24" ht="15">
      <c r="A54" s="101">
        <v>48</v>
      </c>
      <c r="B54" s="126" t="s">
        <v>162</v>
      </c>
      <c r="C54" s="102">
        <v>6</v>
      </c>
      <c r="D54" s="106"/>
      <c r="E54" s="102">
        <v>9</v>
      </c>
      <c r="F54" s="102">
        <v>6</v>
      </c>
      <c r="G54" s="102">
        <v>7</v>
      </c>
      <c r="H54" s="102">
        <v>7</v>
      </c>
      <c r="I54" s="102">
        <v>5</v>
      </c>
      <c r="J54" s="102">
        <v>6</v>
      </c>
      <c r="K54" s="102">
        <v>6</v>
      </c>
      <c r="L54" s="102">
        <v>6</v>
      </c>
      <c r="M54" s="103">
        <v>6</v>
      </c>
      <c r="N54" s="103">
        <v>6.1</v>
      </c>
      <c r="O54" s="104">
        <v>7.6</v>
      </c>
      <c r="P54" s="103">
        <v>7</v>
      </c>
      <c r="Q54" s="103">
        <v>4.4</v>
      </c>
      <c r="R54" s="103">
        <v>4</v>
      </c>
      <c r="S54" s="103">
        <v>6.8</v>
      </c>
      <c r="T54" s="103">
        <v>7.8</v>
      </c>
      <c r="U54" s="103">
        <v>5.3</v>
      </c>
      <c r="V54" s="103">
        <f t="shared" si="0"/>
        <v>5.985185185185185</v>
      </c>
      <c r="W54" s="99">
        <v>2</v>
      </c>
      <c r="X54" s="105"/>
    </row>
    <row r="55" spans="1:24" ht="15">
      <c r="A55" s="94">
        <v>49</v>
      </c>
      <c r="B55" s="126" t="s">
        <v>163</v>
      </c>
      <c r="C55" s="102">
        <v>5</v>
      </c>
      <c r="D55" s="102">
        <v>7</v>
      </c>
      <c r="E55" s="102">
        <v>7</v>
      </c>
      <c r="F55" s="106">
        <v>7</v>
      </c>
      <c r="G55" s="106">
        <v>4</v>
      </c>
      <c r="H55" s="102">
        <v>6</v>
      </c>
      <c r="I55" s="102">
        <v>5</v>
      </c>
      <c r="J55" s="102">
        <v>6</v>
      </c>
      <c r="K55" s="102">
        <v>6</v>
      </c>
      <c r="L55" s="102">
        <v>5</v>
      </c>
      <c r="M55" s="103">
        <v>4</v>
      </c>
      <c r="N55" s="108">
        <v>3.8</v>
      </c>
      <c r="O55" s="104">
        <v>5.2</v>
      </c>
      <c r="P55" s="108">
        <v>1.1</v>
      </c>
      <c r="Q55" s="108">
        <v>3.9</v>
      </c>
      <c r="R55" s="103">
        <v>4.4</v>
      </c>
      <c r="S55" s="103">
        <v>5.9</v>
      </c>
      <c r="T55" s="103">
        <v>8.2</v>
      </c>
      <c r="U55" s="103">
        <v>4.1</v>
      </c>
      <c r="V55" s="103">
        <f t="shared" si="0"/>
        <v>4.942592592592592</v>
      </c>
      <c r="W55" s="99">
        <v>1.8148148148148149</v>
      </c>
      <c r="X55" s="105"/>
    </row>
    <row r="56" spans="1:24" ht="15">
      <c r="A56" s="101">
        <v>50</v>
      </c>
      <c r="B56" s="126" t="s">
        <v>164</v>
      </c>
      <c r="C56" s="102">
        <v>6</v>
      </c>
      <c r="D56" s="102">
        <v>7</v>
      </c>
      <c r="E56" s="102">
        <v>7</v>
      </c>
      <c r="F56" s="106">
        <v>7</v>
      </c>
      <c r="G56" s="102">
        <v>7</v>
      </c>
      <c r="H56" s="102">
        <v>7</v>
      </c>
      <c r="I56" s="102">
        <v>5</v>
      </c>
      <c r="J56" s="102">
        <v>7</v>
      </c>
      <c r="K56" s="102">
        <v>8</v>
      </c>
      <c r="L56" s="102">
        <v>6</v>
      </c>
      <c r="M56" s="103">
        <v>6.9</v>
      </c>
      <c r="N56" s="103">
        <v>6.7</v>
      </c>
      <c r="O56" s="104">
        <v>7</v>
      </c>
      <c r="P56" s="103">
        <v>7.2</v>
      </c>
      <c r="Q56" s="103">
        <v>6.6</v>
      </c>
      <c r="R56" s="103">
        <v>4.1</v>
      </c>
      <c r="S56" s="103">
        <v>6.1</v>
      </c>
      <c r="T56" s="103">
        <v>7.6</v>
      </c>
      <c r="U56" s="103">
        <v>5.8</v>
      </c>
      <c r="V56" s="103">
        <f t="shared" si="0"/>
        <v>6.388888888888889</v>
      </c>
      <c r="W56" s="99">
        <v>2.2777777777777777</v>
      </c>
      <c r="X56" s="105"/>
    </row>
    <row r="57" spans="1:24" ht="15">
      <c r="A57" s="101">
        <v>51</v>
      </c>
      <c r="B57" s="126" t="s">
        <v>165</v>
      </c>
      <c r="C57" s="102">
        <v>6</v>
      </c>
      <c r="D57" s="102">
        <v>7</v>
      </c>
      <c r="E57" s="102">
        <v>7</v>
      </c>
      <c r="F57" s="102">
        <v>7</v>
      </c>
      <c r="G57" s="102">
        <v>7</v>
      </c>
      <c r="H57" s="102">
        <v>7</v>
      </c>
      <c r="I57" s="106">
        <v>5</v>
      </c>
      <c r="J57" s="102">
        <v>7</v>
      </c>
      <c r="K57" s="102">
        <v>7</v>
      </c>
      <c r="L57" s="102">
        <v>6</v>
      </c>
      <c r="M57" s="103">
        <v>6.4</v>
      </c>
      <c r="N57" s="103">
        <v>8</v>
      </c>
      <c r="O57" s="104">
        <v>7</v>
      </c>
      <c r="P57" s="103">
        <v>7.1</v>
      </c>
      <c r="Q57" s="103">
        <v>7.1</v>
      </c>
      <c r="R57" s="103">
        <v>4.8</v>
      </c>
      <c r="S57" s="103">
        <v>7</v>
      </c>
      <c r="T57" s="103">
        <v>7.6</v>
      </c>
      <c r="U57" s="103">
        <v>6.3</v>
      </c>
      <c r="V57" s="103">
        <f t="shared" si="0"/>
        <v>6.5055555555555555</v>
      </c>
      <c r="W57" s="99">
        <v>2.4074074074074074</v>
      </c>
      <c r="X57" s="105"/>
    </row>
    <row r="58" spans="1:24" ht="15">
      <c r="A58" s="94">
        <v>52</v>
      </c>
      <c r="B58" s="126" t="s">
        <v>166</v>
      </c>
      <c r="C58" s="102">
        <v>6</v>
      </c>
      <c r="D58" s="102">
        <v>7</v>
      </c>
      <c r="E58" s="102">
        <v>8</v>
      </c>
      <c r="F58" s="102">
        <v>7</v>
      </c>
      <c r="G58" s="102">
        <v>6</v>
      </c>
      <c r="H58" s="102">
        <v>6</v>
      </c>
      <c r="I58" s="102">
        <v>5</v>
      </c>
      <c r="J58" s="102">
        <v>6</v>
      </c>
      <c r="K58" s="106">
        <v>5</v>
      </c>
      <c r="L58" s="102">
        <v>6</v>
      </c>
      <c r="M58" s="103">
        <v>6.3</v>
      </c>
      <c r="N58" s="103">
        <v>6.7</v>
      </c>
      <c r="O58" s="104">
        <v>7.6</v>
      </c>
      <c r="P58" s="103">
        <v>6.8</v>
      </c>
      <c r="Q58" s="103">
        <v>5.7</v>
      </c>
      <c r="R58" s="103">
        <v>4.1</v>
      </c>
      <c r="S58" s="103">
        <v>6.7</v>
      </c>
      <c r="T58" s="103">
        <v>8</v>
      </c>
      <c r="U58" s="103">
        <v>5.6</v>
      </c>
      <c r="V58" s="103">
        <f t="shared" si="0"/>
        <v>5.97037037037037</v>
      </c>
      <c r="W58" s="99">
        <v>1.9074074074074074</v>
      </c>
      <c r="X58" s="105"/>
    </row>
    <row r="59" spans="1:24" ht="15">
      <c r="A59" s="101">
        <v>53</v>
      </c>
      <c r="B59" s="126" t="s">
        <v>167</v>
      </c>
      <c r="C59" s="102">
        <v>5</v>
      </c>
      <c r="D59" s="102">
        <v>7</v>
      </c>
      <c r="E59" s="102">
        <v>8</v>
      </c>
      <c r="F59" s="106">
        <v>6</v>
      </c>
      <c r="G59" s="102">
        <v>5</v>
      </c>
      <c r="H59" s="102">
        <v>5</v>
      </c>
      <c r="I59" s="102">
        <v>5</v>
      </c>
      <c r="J59" s="102">
        <v>7</v>
      </c>
      <c r="K59" s="102">
        <v>6</v>
      </c>
      <c r="L59" s="102">
        <v>5</v>
      </c>
      <c r="M59" s="103">
        <v>6.5</v>
      </c>
      <c r="N59" s="103">
        <v>4.3</v>
      </c>
      <c r="O59" s="104">
        <v>6.4</v>
      </c>
      <c r="P59" s="103">
        <v>6.5</v>
      </c>
      <c r="Q59" s="103">
        <v>5.5</v>
      </c>
      <c r="R59" s="108">
        <v>3.7</v>
      </c>
      <c r="S59" s="103">
        <v>4.6</v>
      </c>
      <c r="T59" s="103">
        <v>7.2</v>
      </c>
      <c r="U59" s="103">
        <v>5.6</v>
      </c>
      <c r="V59" s="103">
        <f t="shared" si="0"/>
        <v>5.455555555555556</v>
      </c>
      <c r="W59" s="99">
        <v>1.5</v>
      </c>
      <c r="X59" s="105"/>
    </row>
    <row r="60" spans="1:24" ht="15">
      <c r="A60" s="101">
        <v>54</v>
      </c>
      <c r="B60" s="126" t="s">
        <v>168</v>
      </c>
      <c r="C60" s="102">
        <v>6</v>
      </c>
      <c r="D60" s="102">
        <v>7</v>
      </c>
      <c r="E60" s="102">
        <v>8</v>
      </c>
      <c r="F60" s="102">
        <v>5</v>
      </c>
      <c r="G60" s="102">
        <v>7</v>
      </c>
      <c r="H60" s="102">
        <v>5</v>
      </c>
      <c r="I60" s="102">
        <v>5</v>
      </c>
      <c r="J60" s="102">
        <v>7</v>
      </c>
      <c r="K60" s="102">
        <v>6</v>
      </c>
      <c r="L60" s="102">
        <v>6</v>
      </c>
      <c r="M60" s="103">
        <v>5.7</v>
      </c>
      <c r="N60" s="103">
        <v>6.3</v>
      </c>
      <c r="O60" s="104">
        <v>7.6</v>
      </c>
      <c r="P60" s="103">
        <v>7.1</v>
      </c>
      <c r="Q60" s="103">
        <v>6.3</v>
      </c>
      <c r="R60" s="103">
        <v>5.8</v>
      </c>
      <c r="S60" s="103">
        <v>7.8</v>
      </c>
      <c r="T60" s="103">
        <v>8.4</v>
      </c>
      <c r="U60" s="103">
        <v>6.5</v>
      </c>
      <c r="V60" s="103">
        <f t="shared" si="0"/>
        <v>6.227777777777777</v>
      </c>
      <c r="W60" s="99">
        <v>2.111111111111111</v>
      </c>
      <c r="X60" s="105"/>
    </row>
    <row r="61" spans="1:24" ht="15">
      <c r="A61" s="94">
        <v>55</v>
      </c>
      <c r="B61" s="127" t="s">
        <v>169</v>
      </c>
      <c r="C61" s="118">
        <v>6</v>
      </c>
      <c r="D61" s="118">
        <v>7</v>
      </c>
      <c r="E61" s="118">
        <v>7</v>
      </c>
      <c r="F61" s="118">
        <v>7</v>
      </c>
      <c r="G61" s="118">
        <v>6</v>
      </c>
      <c r="H61" s="118">
        <v>6</v>
      </c>
      <c r="I61" s="119">
        <v>5</v>
      </c>
      <c r="J61" s="118">
        <v>6</v>
      </c>
      <c r="K61" s="118">
        <v>7</v>
      </c>
      <c r="L61" s="118">
        <v>6</v>
      </c>
      <c r="M61" s="120">
        <v>6.1</v>
      </c>
      <c r="N61" s="120">
        <v>5.5</v>
      </c>
      <c r="O61" s="121">
        <v>8.1</v>
      </c>
      <c r="P61" s="120">
        <v>6.3</v>
      </c>
      <c r="Q61" s="120">
        <v>5.1</v>
      </c>
      <c r="R61" s="120">
        <v>5.4</v>
      </c>
      <c r="S61" s="120">
        <v>5.5</v>
      </c>
      <c r="T61" s="120">
        <v>8.2</v>
      </c>
      <c r="U61" s="120">
        <v>5.2</v>
      </c>
      <c r="V61" s="120">
        <f t="shared" si="0"/>
        <v>6.024074074074073</v>
      </c>
      <c r="W61" s="122">
        <v>1.8333333333333333</v>
      </c>
      <c r="X61" s="123"/>
    </row>
    <row r="62" spans="1:24" ht="18">
      <c r="A62" s="80"/>
      <c r="B62" s="80"/>
      <c r="C62" s="80"/>
      <c r="D62" s="80"/>
      <c r="E62" s="124"/>
      <c r="F62" s="80"/>
      <c r="G62" s="80"/>
      <c r="H62" s="80"/>
      <c r="I62" s="80"/>
      <c r="J62" s="80"/>
      <c r="K62" s="80"/>
      <c r="L62" s="80"/>
      <c r="M62" s="80"/>
      <c r="N62" s="80"/>
      <c r="O62" s="1"/>
      <c r="P62" s="80"/>
      <c r="Q62" s="80"/>
      <c r="R62" s="80"/>
      <c r="S62" s="80"/>
      <c r="T62" s="80"/>
      <c r="U62" s="80"/>
      <c r="V62" s="80"/>
      <c r="W62" s="80"/>
      <c r="X62" s="80"/>
    </row>
    <row r="63" spans="1:24" ht="18.75">
      <c r="A63" s="80"/>
      <c r="B63" s="80"/>
      <c r="C63" s="80"/>
      <c r="D63" s="80"/>
      <c r="E63" s="124"/>
      <c r="F63" s="80"/>
      <c r="G63" s="80"/>
      <c r="H63" s="80"/>
      <c r="I63" s="80"/>
      <c r="J63" s="424" t="s">
        <v>170</v>
      </c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</row>
    <row r="64" spans="1:24" ht="18.75">
      <c r="A64" s="80"/>
      <c r="B64" s="426" t="s">
        <v>72</v>
      </c>
      <c r="C64" s="426"/>
      <c r="D64" s="426"/>
      <c r="E64" s="426"/>
      <c r="F64" s="80"/>
      <c r="G64" s="80"/>
      <c r="H64" s="80"/>
      <c r="I64" s="80"/>
      <c r="J64" s="426" t="s">
        <v>171</v>
      </c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</row>
  </sheetData>
  <sheetProtection/>
  <mergeCells count="8">
    <mergeCell ref="J63:X63"/>
    <mergeCell ref="B64:E64"/>
    <mergeCell ref="J64:X64"/>
    <mergeCell ref="A1:C1"/>
    <mergeCell ref="A2:X2"/>
    <mergeCell ref="A3:X3"/>
    <mergeCell ref="A4:A6"/>
    <mergeCell ref="B4:B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4.57421875" style="0" customWidth="1"/>
    <col min="2" max="2" width="14.7109375" style="0" bestFit="1" customWidth="1"/>
    <col min="3" max="3" width="7.28125" style="0" bestFit="1" customWidth="1"/>
    <col min="4" max="9" width="3.57421875" style="0" bestFit="1" customWidth="1"/>
    <col min="10" max="10" width="5.00390625" style="0" customWidth="1"/>
    <col min="11" max="16" width="3.57421875" style="0" bestFit="1" customWidth="1"/>
    <col min="17" max="17" width="8.140625" style="0" bestFit="1" customWidth="1"/>
    <col min="18" max="24" width="3.57421875" style="0" bestFit="1" customWidth="1"/>
    <col min="25" max="25" width="5.8515625" style="0" bestFit="1" customWidth="1"/>
    <col min="26" max="26" width="3.57421875" style="0" bestFit="1" customWidth="1"/>
    <col min="27" max="27" width="5.7109375" style="0" bestFit="1" customWidth="1"/>
    <col min="28" max="28" width="8.28125" style="0" customWidth="1"/>
    <col min="29" max="29" width="8.8515625" style="0" customWidth="1"/>
  </cols>
  <sheetData>
    <row r="1" spans="1:30" ht="15.75">
      <c r="A1" s="432" t="s">
        <v>296</v>
      </c>
      <c r="B1" s="432"/>
      <c r="C1" s="432"/>
      <c r="D1" s="432"/>
      <c r="E1" s="432"/>
      <c r="F1" s="432"/>
      <c r="G1" s="432"/>
      <c r="H1" s="210"/>
      <c r="I1" s="210"/>
      <c r="J1" s="210"/>
      <c r="K1" s="210"/>
      <c r="L1" s="210"/>
      <c r="M1" s="210"/>
      <c r="N1" s="210"/>
      <c r="O1" s="210"/>
      <c r="P1" s="210"/>
      <c r="Q1" s="211"/>
      <c r="V1" s="2"/>
      <c r="W1" s="2"/>
      <c r="Z1" s="210"/>
      <c r="AA1" s="2"/>
      <c r="AB1" s="212"/>
      <c r="AC1" s="2"/>
      <c r="AD1" s="212"/>
    </row>
    <row r="2" spans="1:30" ht="15.75">
      <c r="A2" s="432" t="s">
        <v>297</v>
      </c>
      <c r="B2" s="432"/>
      <c r="C2" s="432"/>
      <c r="D2" s="432"/>
      <c r="E2" s="432"/>
      <c r="F2" s="432"/>
      <c r="G2" s="432"/>
      <c r="H2" s="210"/>
      <c r="I2" s="210"/>
      <c r="J2" s="210"/>
      <c r="K2" s="210"/>
      <c r="L2" s="210"/>
      <c r="M2" s="210"/>
      <c r="N2" s="210"/>
      <c r="O2" s="210"/>
      <c r="P2" s="210"/>
      <c r="Q2" s="211"/>
      <c r="V2" s="2"/>
      <c r="W2" s="2"/>
      <c r="Z2" s="210"/>
      <c r="AA2" s="2"/>
      <c r="AB2" s="212"/>
      <c r="AC2" s="2"/>
      <c r="AD2" s="212"/>
    </row>
    <row r="3" spans="1:30" ht="20.25">
      <c r="A3" s="433" t="s">
        <v>298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</row>
    <row r="4" spans="1:30" ht="17.25">
      <c r="A4" s="434" t="s">
        <v>299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</row>
    <row r="5" spans="1:31" ht="12.75">
      <c r="A5" s="435" t="s">
        <v>300</v>
      </c>
      <c r="B5" s="435" t="s">
        <v>3</v>
      </c>
      <c r="C5" s="435"/>
      <c r="D5" s="436" t="s">
        <v>301</v>
      </c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7" t="s">
        <v>302</v>
      </c>
      <c r="S5" s="437"/>
      <c r="T5" s="437"/>
      <c r="U5" s="437"/>
      <c r="V5" s="437"/>
      <c r="W5" s="437"/>
      <c r="X5" s="437"/>
      <c r="Y5" s="437"/>
      <c r="Z5" s="443" t="s">
        <v>303</v>
      </c>
      <c r="AA5" s="439" t="s">
        <v>304</v>
      </c>
      <c r="AB5" s="438" t="s">
        <v>305</v>
      </c>
      <c r="AC5" s="444" t="s">
        <v>306</v>
      </c>
      <c r="AD5" s="438" t="s">
        <v>307</v>
      </c>
      <c r="AE5" s="439" t="s">
        <v>308</v>
      </c>
    </row>
    <row r="6" spans="1:31" ht="118.5">
      <c r="A6" s="435"/>
      <c r="B6" s="435"/>
      <c r="C6" s="435"/>
      <c r="D6" s="213" t="s">
        <v>292</v>
      </c>
      <c r="E6" s="214" t="s">
        <v>309</v>
      </c>
      <c r="F6" s="214" t="s">
        <v>310</v>
      </c>
      <c r="G6" s="214" t="s">
        <v>311</v>
      </c>
      <c r="H6" s="214" t="s">
        <v>312</v>
      </c>
      <c r="I6" s="214" t="s">
        <v>313</v>
      </c>
      <c r="J6" s="214" t="s">
        <v>293</v>
      </c>
      <c r="K6" s="214" t="s">
        <v>314</v>
      </c>
      <c r="L6" s="214" t="s">
        <v>315</v>
      </c>
      <c r="M6" s="214" t="s">
        <v>316</v>
      </c>
      <c r="N6" s="214" t="s">
        <v>317</v>
      </c>
      <c r="O6" s="214" t="s">
        <v>318</v>
      </c>
      <c r="P6" s="214" t="s">
        <v>319</v>
      </c>
      <c r="Q6" s="441" t="s">
        <v>320</v>
      </c>
      <c r="R6" s="215" t="s">
        <v>321</v>
      </c>
      <c r="S6" s="215" t="s">
        <v>322</v>
      </c>
      <c r="T6" s="215" t="s">
        <v>323</v>
      </c>
      <c r="U6" s="215" t="s">
        <v>324</v>
      </c>
      <c r="V6" s="216" t="s">
        <v>325</v>
      </c>
      <c r="W6" s="216" t="s">
        <v>326</v>
      </c>
      <c r="X6" s="215" t="s">
        <v>327</v>
      </c>
      <c r="Y6" s="442" t="s">
        <v>328</v>
      </c>
      <c r="Z6" s="443"/>
      <c r="AA6" s="439"/>
      <c r="AB6" s="438"/>
      <c r="AC6" s="444"/>
      <c r="AD6" s="438"/>
      <c r="AE6" s="440"/>
    </row>
    <row r="7" spans="1:31" ht="14.25">
      <c r="A7" s="435"/>
      <c r="B7" s="435"/>
      <c r="C7" s="435"/>
      <c r="D7" s="217">
        <v>3</v>
      </c>
      <c r="E7" s="217">
        <v>4</v>
      </c>
      <c r="F7" s="217">
        <v>3</v>
      </c>
      <c r="G7" s="217">
        <v>3</v>
      </c>
      <c r="H7" s="217">
        <v>4</v>
      </c>
      <c r="I7" s="217">
        <v>3</v>
      </c>
      <c r="J7" s="217">
        <v>2</v>
      </c>
      <c r="K7" s="217">
        <v>3</v>
      </c>
      <c r="L7" s="217">
        <v>3</v>
      </c>
      <c r="M7" s="217">
        <v>3</v>
      </c>
      <c r="N7" s="217">
        <v>4</v>
      </c>
      <c r="O7" s="217">
        <v>3</v>
      </c>
      <c r="P7" s="217">
        <v>3</v>
      </c>
      <c r="Q7" s="441"/>
      <c r="R7" s="218">
        <v>2</v>
      </c>
      <c r="S7" s="218">
        <v>4</v>
      </c>
      <c r="T7" s="218">
        <v>3</v>
      </c>
      <c r="U7" s="218">
        <v>4</v>
      </c>
      <c r="V7" s="219">
        <v>4</v>
      </c>
      <c r="W7" s="219">
        <v>4</v>
      </c>
      <c r="X7" s="218">
        <v>1</v>
      </c>
      <c r="Y7" s="442"/>
      <c r="Z7" s="443"/>
      <c r="AA7" s="439"/>
      <c r="AB7" s="438"/>
      <c r="AC7" s="444"/>
      <c r="AD7" s="438"/>
      <c r="AE7" s="440"/>
    </row>
    <row r="8" spans="1:31" ht="15">
      <c r="A8" s="220">
        <v>1</v>
      </c>
      <c r="B8" s="221" t="s">
        <v>329</v>
      </c>
      <c r="C8" s="222" t="s">
        <v>330</v>
      </c>
      <c r="D8" s="223">
        <v>8</v>
      </c>
      <c r="E8" s="223">
        <v>5</v>
      </c>
      <c r="F8" s="223">
        <v>6</v>
      </c>
      <c r="G8" s="223">
        <v>6</v>
      </c>
      <c r="H8" s="223">
        <v>7</v>
      </c>
      <c r="I8" s="223">
        <v>7</v>
      </c>
      <c r="J8" s="223">
        <v>8</v>
      </c>
      <c r="K8" s="223">
        <v>7</v>
      </c>
      <c r="L8" s="223">
        <v>7</v>
      </c>
      <c r="M8" s="223">
        <v>6</v>
      </c>
      <c r="N8" s="223">
        <v>6</v>
      </c>
      <c r="O8" s="223">
        <v>8</v>
      </c>
      <c r="P8" s="223">
        <v>8</v>
      </c>
      <c r="Q8" s="224">
        <f>(D8*3+E8*4+F8*3+G8*3+H8*4+I8*3+J8*2+K8*3+L8*3+M8*3+N8*4+O8*3+P8*3)/41</f>
        <v>6.7560975609756095</v>
      </c>
      <c r="R8" s="225">
        <v>8</v>
      </c>
      <c r="S8" s="225"/>
      <c r="T8" s="225"/>
      <c r="U8" s="225"/>
      <c r="V8" s="225"/>
      <c r="W8" s="225"/>
      <c r="X8" s="226"/>
      <c r="Y8" s="226"/>
      <c r="Z8" s="227"/>
      <c r="AA8" s="228"/>
      <c r="AB8" s="229"/>
      <c r="AC8" s="229"/>
      <c r="AD8" s="229"/>
      <c r="AE8" s="230" t="s">
        <v>331</v>
      </c>
    </row>
    <row r="9" spans="1:31" ht="15">
      <c r="A9" s="231">
        <v>2</v>
      </c>
      <c r="B9" s="232" t="s">
        <v>29</v>
      </c>
      <c r="C9" s="233" t="s">
        <v>332</v>
      </c>
      <c r="D9" s="234">
        <v>6</v>
      </c>
      <c r="E9" s="234">
        <v>6</v>
      </c>
      <c r="F9" s="234">
        <v>8</v>
      </c>
      <c r="G9" s="234">
        <v>5</v>
      </c>
      <c r="H9" s="234">
        <v>7</v>
      </c>
      <c r="I9" s="234">
        <v>5</v>
      </c>
      <c r="J9" s="234">
        <v>7</v>
      </c>
      <c r="K9" s="234">
        <v>6</v>
      </c>
      <c r="L9" s="234">
        <v>7</v>
      </c>
      <c r="M9" s="234">
        <v>6</v>
      </c>
      <c r="N9" s="234">
        <v>5</v>
      </c>
      <c r="O9" s="234">
        <v>7</v>
      </c>
      <c r="P9" s="234">
        <v>5</v>
      </c>
      <c r="Q9" s="235">
        <f aca="true" t="shared" si="0" ref="Q9:Q49">(D9*3+E9*4+F9*3+G9*3+H9*4+I9*3+J9*2+K9*3+L9*3+M9*3+N9*4+O9*3+P9*3)/41</f>
        <v>6.121951219512195</v>
      </c>
      <c r="R9" s="236">
        <v>8</v>
      </c>
      <c r="S9" s="236">
        <v>6</v>
      </c>
      <c r="T9" s="236">
        <v>5</v>
      </c>
      <c r="U9" s="236">
        <v>7</v>
      </c>
      <c r="V9" s="236">
        <v>5</v>
      </c>
      <c r="W9" s="236">
        <v>7</v>
      </c>
      <c r="X9" s="236">
        <v>6</v>
      </c>
      <c r="Y9" s="236">
        <f>(R9*2+S9*4+T9*3+U9*4+V9*4+W9*4+X9*1)/22</f>
        <v>6.2272727272727275</v>
      </c>
      <c r="Z9" s="235">
        <f>(D9*3+E9*4+F9*3+G9*3+H9*4+I9*3+J9*2+K9*3+L9*3+M9*3+N9*4+O9*3+P9*3+R9*2+S9*4+T9*3+U9*4+V9*4+W9*4+X9*1)/63</f>
        <v>6.158730158730159</v>
      </c>
      <c r="AA9" s="237" t="s">
        <v>4</v>
      </c>
      <c r="AB9" s="237" t="s">
        <v>15</v>
      </c>
      <c r="AC9" s="237" t="s">
        <v>10</v>
      </c>
      <c r="AD9" s="237" t="s">
        <v>272</v>
      </c>
      <c r="AE9" s="238"/>
    </row>
    <row r="10" spans="1:31" ht="15">
      <c r="A10" s="231">
        <v>3</v>
      </c>
      <c r="B10" s="232" t="s">
        <v>333</v>
      </c>
      <c r="C10" s="233" t="s">
        <v>18</v>
      </c>
      <c r="D10" s="234">
        <v>8</v>
      </c>
      <c r="E10" s="234">
        <v>6</v>
      </c>
      <c r="F10" s="234">
        <v>6</v>
      </c>
      <c r="G10" s="234">
        <v>5</v>
      </c>
      <c r="H10" s="234">
        <v>7</v>
      </c>
      <c r="I10" s="234">
        <v>7</v>
      </c>
      <c r="J10" s="234">
        <v>8</v>
      </c>
      <c r="K10" s="234">
        <v>7</v>
      </c>
      <c r="L10" s="234">
        <v>6</v>
      </c>
      <c r="M10" s="234">
        <v>6</v>
      </c>
      <c r="N10" s="234">
        <v>7</v>
      </c>
      <c r="O10" s="234">
        <v>8</v>
      </c>
      <c r="P10" s="234">
        <v>8</v>
      </c>
      <c r="Q10" s="235">
        <f t="shared" si="0"/>
        <v>6.804878048780488</v>
      </c>
      <c r="R10" s="236">
        <v>8</v>
      </c>
      <c r="S10" s="236">
        <v>6</v>
      </c>
      <c r="T10" s="236">
        <v>6</v>
      </c>
      <c r="U10" s="236">
        <v>8</v>
      </c>
      <c r="V10" s="235">
        <v>6</v>
      </c>
      <c r="W10" s="235">
        <v>7</v>
      </c>
      <c r="X10" s="235">
        <v>6</v>
      </c>
      <c r="Y10" s="236">
        <f aca="true" t="shared" si="1" ref="Y10:Y49">(R10*2+S10*4+T10*3+U10*4+V10*4+W10*4+X10*1)/22</f>
        <v>6.7272727272727275</v>
      </c>
      <c r="Z10" s="235">
        <f aca="true" t="shared" si="2" ref="Z10:Z49">(D10*3+E10*4+F10*3+G10*3+H10*4+I10*3+J10*2+K10*3+L10*3+M10*3+N10*4+O10*3+P10*3+R10*2+S10*4+T10*3+U10*4+V10*4+W10*4+X10*1)/63</f>
        <v>6.777777777777778</v>
      </c>
      <c r="AA10" s="237" t="s">
        <v>4</v>
      </c>
      <c r="AB10" s="237" t="s">
        <v>4</v>
      </c>
      <c r="AC10" s="237" t="s">
        <v>4</v>
      </c>
      <c r="AD10" s="237" t="s">
        <v>272</v>
      </c>
      <c r="AE10" s="238"/>
    </row>
    <row r="11" spans="1:31" ht="15">
      <c r="A11" s="231">
        <v>4</v>
      </c>
      <c r="B11" s="232" t="s">
        <v>17</v>
      </c>
      <c r="C11" s="233" t="s">
        <v>18</v>
      </c>
      <c r="D11" s="234">
        <v>7</v>
      </c>
      <c r="E11" s="234">
        <v>5</v>
      </c>
      <c r="F11" s="234">
        <v>5</v>
      </c>
      <c r="G11" s="234">
        <v>6</v>
      </c>
      <c r="H11" s="234">
        <v>6</v>
      </c>
      <c r="I11" s="234">
        <v>5</v>
      </c>
      <c r="J11" s="234">
        <v>7</v>
      </c>
      <c r="K11" s="234">
        <v>6</v>
      </c>
      <c r="L11" s="234">
        <v>5</v>
      </c>
      <c r="M11" s="234">
        <v>6</v>
      </c>
      <c r="N11" s="234">
        <v>5</v>
      </c>
      <c r="O11" s="234">
        <v>6</v>
      </c>
      <c r="P11" s="234">
        <v>5</v>
      </c>
      <c r="Q11" s="235">
        <f t="shared" si="0"/>
        <v>5.634146341463414</v>
      </c>
      <c r="R11" s="236">
        <v>8</v>
      </c>
      <c r="S11" s="235">
        <v>5</v>
      </c>
      <c r="T11" s="239">
        <v>4</v>
      </c>
      <c r="U11" s="239">
        <v>2</v>
      </c>
      <c r="V11" s="235">
        <v>6</v>
      </c>
      <c r="W11" s="239">
        <v>3</v>
      </c>
      <c r="X11" s="235">
        <v>5</v>
      </c>
      <c r="Y11" s="235">
        <f t="shared" si="1"/>
        <v>4.409090909090909</v>
      </c>
      <c r="Z11" s="235">
        <f t="shared" si="2"/>
        <v>5.2063492063492065</v>
      </c>
      <c r="AA11" s="237" t="s">
        <v>15</v>
      </c>
      <c r="AB11" s="237" t="s">
        <v>4</v>
      </c>
      <c r="AC11" s="237" t="s">
        <v>10</v>
      </c>
      <c r="AD11" s="237" t="s">
        <v>15</v>
      </c>
      <c r="AE11" s="238"/>
    </row>
    <row r="12" spans="1:31" ht="15">
      <c r="A12" s="231">
        <v>5</v>
      </c>
      <c r="B12" s="232" t="s">
        <v>7</v>
      </c>
      <c r="C12" s="233" t="s">
        <v>294</v>
      </c>
      <c r="D12" s="234">
        <v>7</v>
      </c>
      <c r="E12" s="234">
        <v>7</v>
      </c>
      <c r="F12" s="234">
        <v>6</v>
      </c>
      <c r="G12" s="234">
        <v>5</v>
      </c>
      <c r="H12" s="234">
        <v>7</v>
      </c>
      <c r="I12" s="234">
        <v>7</v>
      </c>
      <c r="J12" s="234">
        <v>7</v>
      </c>
      <c r="K12" s="234">
        <v>7</v>
      </c>
      <c r="L12" s="234">
        <v>7</v>
      </c>
      <c r="M12" s="234">
        <v>6</v>
      </c>
      <c r="N12" s="234">
        <v>7</v>
      </c>
      <c r="O12" s="234">
        <v>7</v>
      </c>
      <c r="P12" s="234">
        <v>7</v>
      </c>
      <c r="Q12" s="235">
        <f t="shared" si="0"/>
        <v>6.7073170731707314</v>
      </c>
      <c r="R12" s="236">
        <v>8</v>
      </c>
      <c r="S12" s="235">
        <v>6</v>
      </c>
      <c r="T12" s="235">
        <v>8</v>
      </c>
      <c r="U12" s="235">
        <v>7</v>
      </c>
      <c r="V12" s="235">
        <v>8</v>
      </c>
      <c r="W12" s="235">
        <v>8</v>
      </c>
      <c r="X12" s="235">
        <v>5</v>
      </c>
      <c r="Y12" s="235">
        <f t="shared" si="1"/>
        <v>7.318181818181818</v>
      </c>
      <c r="Z12" s="235">
        <f t="shared" si="2"/>
        <v>6.920634920634921</v>
      </c>
      <c r="AA12" s="237" t="s">
        <v>4</v>
      </c>
      <c r="AB12" s="237" t="s">
        <v>15</v>
      </c>
      <c r="AC12" s="237" t="s">
        <v>10</v>
      </c>
      <c r="AD12" s="237" t="s">
        <v>272</v>
      </c>
      <c r="AE12" s="238"/>
    </row>
    <row r="13" spans="1:31" ht="15">
      <c r="A13" s="231">
        <v>6</v>
      </c>
      <c r="B13" s="232" t="s">
        <v>334</v>
      </c>
      <c r="C13" s="233" t="s">
        <v>294</v>
      </c>
      <c r="D13" s="234">
        <v>6</v>
      </c>
      <c r="E13" s="234">
        <v>6</v>
      </c>
      <c r="F13" s="234">
        <v>6</v>
      </c>
      <c r="G13" s="234">
        <v>5</v>
      </c>
      <c r="H13" s="234">
        <v>6</v>
      </c>
      <c r="I13" s="234">
        <v>5</v>
      </c>
      <c r="J13" s="234">
        <v>7</v>
      </c>
      <c r="K13" s="234">
        <v>6</v>
      </c>
      <c r="L13" s="234">
        <v>5</v>
      </c>
      <c r="M13" s="234">
        <v>6</v>
      </c>
      <c r="N13" s="234">
        <v>5</v>
      </c>
      <c r="O13" s="234">
        <v>6</v>
      </c>
      <c r="P13" s="234">
        <v>6</v>
      </c>
      <c r="Q13" s="235">
        <f t="shared" si="0"/>
        <v>5.7317073170731705</v>
      </c>
      <c r="R13" s="236">
        <v>8</v>
      </c>
      <c r="S13" s="235">
        <v>5</v>
      </c>
      <c r="T13" s="235">
        <v>6</v>
      </c>
      <c r="U13" s="235">
        <v>6</v>
      </c>
      <c r="V13" s="239">
        <v>4</v>
      </c>
      <c r="W13" s="235">
        <v>6</v>
      </c>
      <c r="X13" s="235">
        <v>6</v>
      </c>
      <c r="Y13" s="235">
        <f t="shared" si="1"/>
        <v>5.636363636363637</v>
      </c>
      <c r="Z13" s="235">
        <f t="shared" si="2"/>
        <v>5.698412698412699</v>
      </c>
      <c r="AA13" s="237" t="s">
        <v>4</v>
      </c>
      <c r="AB13" s="237" t="s">
        <v>4</v>
      </c>
      <c r="AC13" s="237" t="s">
        <v>4</v>
      </c>
      <c r="AD13" s="237" t="s">
        <v>15</v>
      </c>
      <c r="AE13" s="238"/>
    </row>
    <row r="14" spans="1:31" ht="15">
      <c r="A14" s="231">
        <v>7</v>
      </c>
      <c r="B14" s="232" t="s">
        <v>335</v>
      </c>
      <c r="C14" s="233" t="s">
        <v>336</v>
      </c>
      <c r="D14" s="234">
        <v>8</v>
      </c>
      <c r="E14" s="234">
        <v>8</v>
      </c>
      <c r="F14" s="234">
        <v>8</v>
      </c>
      <c r="G14" s="234">
        <v>7</v>
      </c>
      <c r="H14" s="234">
        <v>7</v>
      </c>
      <c r="I14" s="234">
        <v>7</v>
      </c>
      <c r="J14" s="234">
        <v>8</v>
      </c>
      <c r="K14" s="234">
        <v>7</v>
      </c>
      <c r="L14" s="234">
        <v>8</v>
      </c>
      <c r="M14" s="234">
        <v>7</v>
      </c>
      <c r="N14" s="234">
        <v>7</v>
      </c>
      <c r="O14" s="234">
        <v>7</v>
      </c>
      <c r="P14" s="234">
        <v>7</v>
      </c>
      <c r="Q14" s="235">
        <f t="shared" si="0"/>
        <v>7.365853658536586</v>
      </c>
      <c r="R14" s="235">
        <v>8</v>
      </c>
      <c r="S14" s="235">
        <v>6</v>
      </c>
      <c r="T14" s="235">
        <v>7</v>
      </c>
      <c r="U14" s="235">
        <v>8</v>
      </c>
      <c r="V14" s="235">
        <v>6</v>
      </c>
      <c r="W14" s="235">
        <v>7</v>
      </c>
      <c r="X14" s="239">
        <v>3</v>
      </c>
      <c r="Y14" s="235">
        <f t="shared" si="1"/>
        <v>6.7272727272727275</v>
      </c>
      <c r="Z14" s="239">
        <f t="shared" si="2"/>
        <v>7.142857142857143</v>
      </c>
      <c r="AA14" s="237" t="s">
        <v>4</v>
      </c>
      <c r="AB14" s="237" t="s">
        <v>4</v>
      </c>
      <c r="AC14" s="237" t="s">
        <v>4</v>
      </c>
      <c r="AD14" s="237" t="s">
        <v>10</v>
      </c>
      <c r="AE14" s="238"/>
    </row>
    <row r="15" spans="1:31" ht="15">
      <c r="A15" s="231">
        <v>8</v>
      </c>
      <c r="B15" s="232" t="s">
        <v>337</v>
      </c>
      <c r="C15" s="233" t="s">
        <v>338</v>
      </c>
      <c r="D15" s="234">
        <v>8</v>
      </c>
      <c r="E15" s="234">
        <v>7</v>
      </c>
      <c r="F15" s="234">
        <v>7</v>
      </c>
      <c r="G15" s="234">
        <v>7</v>
      </c>
      <c r="H15" s="234">
        <v>8</v>
      </c>
      <c r="I15" s="234">
        <v>5</v>
      </c>
      <c r="J15" s="234">
        <v>7</v>
      </c>
      <c r="K15" s="234">
        <v>7</v>
      </c>
      <c r="L15" s="234">
        <v>7</v>
      </c>
      <c r="M15" s="234">
        <v>6</v>
      </c>
      <c r="N15" s="234">
        <v>7</v>
      </c>
      <c r="O15" s="234">
        <v>8</v>
      </c>
      <c r="P15" s="234">
        <v>7</v>
      </c>
      <c r="Q15" s="235">
        <f t="shared" si="0"/>
        <v>7.024390243902439</v>
      </c>
      <c r="R15" s="235">
        <v>8</v>
      </c>
      <c r="S15" s="235">
        <v>7</v>
      </c>
      <c r="T15" s="235">
        <v>8</v>
      </c>
      <c r="U15" s="235">
        <v>8</v>
      </c>
      <c r="V15" s="235">
        <v>7</v>
      </c>
      <c r="W15" s="235">
        <v>8</v>
      </c>
      <c r="X15" s="235">
        <v>8</v>
      </c>
      <c r="Y15" s="235">
        <f t="shared" si="1"/>
        <v>7.636363636363637</v>
      </c>
      <c r="Z15" s="239">
        <f t="shared" si="2"/>
        <v>7.238095238095238</v>
      </c>
      <c r="AA15" s="237" t="s">
        <v>4</v>
      </c>
      <c r="AB15" s="237" t="s">
        <v>4</v>
      </c>
      <c r="AC15" s="237" t="s">
        <v>4</v>
      </c>
      <c r="AD15" s="237" t="s">
        <v>10</v>
      </c>
      <c r="AE15" s="238"/>
    </row>
    <row r="16" spans="1:31" ht="15">
      <c r="A16" s="231">
        <v>9</v>
      </c>
      <c r="B16" s="232" t="s">
        <v>339</v>
      </c>
      <c r="C16" s="233" t="s">
        <v>340</v>
      </c>
      <c r="D16" s="234">
        <v>7</v>
      </c>
      <c r="E16" s="234">
        <v>5</v>
      </c>
      <c r="F16" s="234">
        <v>6</v>
      </c>
      <c r="G16" s="234">
        <v>6</v>
      </c>
      <c r="H16" s="234">
        <v>6</v>
      </c>
      <c r="I16" s="234">
        <v>6</v>
      </c>
      <c r="J16" s="234">
        <v>6</v>
      </c>
      <c r="K16" s="234">
        <v>5</v>
      </c>
      <c r="L16" s="234">
        <v>7</v>
      </c>
      <c r="M16" s="234">
        <v>6</v>
      </c>
      <c r="N16" s="234">
        <v>6</v>
      </c>
      <c r="O16" s="234">
        <v>7</v>
      </c>
      <c r="P16" s="234">
        <v>6</v>
      </c>
      <c r="Q16" s="235">
        <f t="shared" si="0"/>
        <v>6.048780487804878</v>
      </c>
      <c r="R16" s="235">
        <v>8</v>
      </c>
      <c r="S16" s="235">
        <v>6</v>
      </c>
      <c r="T16" s="235">
        <v>6</v>
      </c>
      <c r="U16" s="235">
        <v>6</v>
      </c>
      <c r="V16" s="235">
        <v>6</v>
      </c>
      <c r="W16" s="235">
        <v>6</v>
      </c>
      <c r="X16" s="235">
        <v>5</v>
      </c>
      <c r="Y16" s="235">
        <f t="shared" si="1"/>
        <v>6.136363636363637</v>
      </c>
      <c r="Z16" s="235">
        <f t="shared" si="2"/>
        <v>6.079365079365079</v>
      </c>
      <c r="AA16" s="237" t="s">
        <v>4</v>
      </c>
      <c r="AB16" s="237" t="s">
        <v>4</v>
      </c>
      <c r="AC16" s="237" t="s">
        <v>4</v>
      </c>
      <c r="AD16" s="237" t="s">
        <v>272</v>
      </c>
      <c r="AE16" s="238"/>
    </row>
    <row r="17" spans="1:31" ht="15">
      <c r="A17" s="231">
        <v>10</v>
      </c>
      <c r="B17" s="232" t="s">
        <v>341</v>
      </c>
      <c r="C17" s="233" t="s">
        <v>342</v>
      </c>
      <c r="D17" s="234">
        <v>6</v>
      </c>
      <c r="E17" s="234">
        <v>6</v>
      </c>
      <c r="F17" s="234">
        <v>6</v>
      </c>
      <c r="G17" s="234">
        <v>5</v>
      </c>
      <c r="H17" s="234">
        <v>5</v>
      </c>
      <c r="I17" s="234">
        <v>5</v>
      </c>
      <c r="J17" s="234">
        <v>6</v>
      </c>
      <c r="K17" s="234">
        <v>6</v>
      </c>
      <c r="L17" s="234">
        <v>5</v>
      </c>
      <c r="M17" s="234">
        <v>6</v>
      </c>
      <c r="N17" s="234">
        <v>5</v>
      </c>
      <c r="O17" s="234">
        <v>6</v>
      </c>
      <c r="P17" s="234">
        <v>6</v>
      </c>
      <c r="Q17" s="235">
        <f t="shared" si="0"/>
        <v>5.585365853658536</v>
      </c>
      <c r="R17" s="235">
        <v>7</v>
      </c>
      <c r="S17" s="235">
        <v>5</v>
      </c>
      <c r="T17" s="239">
        <v>4</v>
      </c>
      <c r="U17" s="235">
        <v>6</v>
      </c>
      <c r="V17" s="239">
        <v>4</v>
      </c>
      <c r="W17" s="235">
        <v>6</v>
      </c>
      <c r="X17" s="235">
        <v>5</v>
      </c>
      <c r="Y17" s="235">
        <f t="shared" si="1"/>
        <v>5.2272727272727275</v>
      </c>
      <c r="Z17" s="235">
        <f t="shared" si="2"/>
        <v>5.4603174603174605</v>
      </c>
      <c r="AA17" s="237" t="s">
        <v>4</v>
      </c>
      <c r="AB17" s="237" t="s">
        <v>10</v>
      </c>
      <c r="AC17" s="237" t="s">
        <v>10</v>
      </c>
      <c r="AD17" s="237" t="s">
        <v>15</v>
      </c>
      <c r="AE17" s="238"/>
    </row>
    <row r="18" spans="1:31" ht="15">
      <c r="A18" s="231">
        <v>11</v>
      </c>
      <c r="B18" s="232" t="s">
        <v>29</v>
      </c>
      <c r="C18" s="233" t="s">
        <v>343</v>
      </c>
      <c r="D18" s="234">
        <v>8</v>
      </c>
      <c r="E18" s="234">
        <v>8</v>
      </c>
      <c r="F18" s="234">
        <v>8</v>
      </c>
      <c r="G18" s="234">
        <v>5</v>
      </c>
      <c r="H18" s="234">
        <v>7</v>
      </c>
      <c r="I18" s="234">
        <v>7</v>
      </c>
      <c r="J18" s="234">
        <v>8</v>
      </c>
      <c r="K18" s="234">
        <v>8</v>
      </c>
      <c r="L18" s="234">
        <v>7</v>
      </c>
      <c r="M18" s="234">
        <v>6</v>
      </c>
      <c r="N18" s="234">
        <v>6</v>
      </c>
      <c r="O18" s="234">
        <v>8</v>
      </c>
      <c r="P18" s="234">
        <v>8</v>
      </c>
      <c r="Q18" s="235">
        <f t="shared" si="0"/>
        <v>7.195121951219512</v>
      </c>
      <c r="R18" s="235">
        <v>8</v>
      </c>
      <c r="S18" s="235">
        <v>7</v>
      </c>
      <c r="T18" s="235">
        <v>7</v>
      </c>
      <c r="U18" s="235">
        <v>8</v>
      </c>
      <c r="V18" s="235">
        <v>7</v>
      </c>
      <c r="W18" s="235">
        <v>7</v>
      </c>
      <c r="X18" s="235">
        <v>8</v>
      </c>
      <c r="Y18" s="235">
        <f t="shared" si="1"/>
        <v>7.318181818181818</v>
      </c>
      <c r="Z18" s="239">
        <f t="shared" si="2"/>
        <v>7.238095238095238</v>
      </c>
      <c r="AA18" s="237" t="s">
        <v>4</v>
      </c>
      <c r="AB18" s="237" t="s">
        <v>4</v>
      </c>
      <c r="AC18" s="237" t="s">
        <v>4</v>
      </c>
      <c r="AD18" s="237" t="s">
        <v>10</v>
      </c>
      <c r="AE18" s="238"/>
    </row>
    <row r="19" spans="1:31" ht="15">
      <c r="A19" s="231">
        <v>12</v>
      </c>
      <c r="B19" s="232" t="s">
        <v>17</v>
      </c>
      <c r="C19" s="233" t="s">
        <v>344</v>
      </c>
      <c r="D19" s="234">
        <v>7</v>
      </c>
      <c r="E19" s="234">
        <v>6</v>
      </c>
      <c r="F19" s="234">
        <v>5</v>
      </c>
      <c r="G19" s="234">
        <v>6</v>
      </c>
      <c r="H19" s="234">
        <v>7</v>
      </c>
      <c r="I19" s="234">
        <v>5</v>
      </c>
      <c r="J19" s="234">
        <v>7</v>
      </c>
      <c r="K19" s="234">
        <v>7</v>
      </c>
      <c r="L19" s="234">
        <v>7</v>
      </c>
      <c r="M19" s="234">
        <v>6</v>
      </c>
      <c r="N19" s="234">
        <v>5</v>
      </c>
      <c r="O19" s="234">
        <v>7</v>
      </c>
      <c r="P19" s="234">
        <v>6</v>
      </c>
      <c r="Q19" s="235">
        <f t="shared" si="0"/>
        <v>6.195121951219512</v>
      </c>
      <c r="R19" s="235">
        <v>7</v>
      </c>
      <c r="S19" s="235">
        <v>6</v>
      </c>
      <c r="T19" s="235">
        <v>6</v>
      </c>
      <c r="U19" s="235">
        <v>5</v>
      </c>
      <c r="V19" s="235">
        <v>5</v>
      </c>
      <c r="W19" s="239">
        <v>3</v>
      </c>
      <c r="X19" s="235">
        <v>5</v>
      </c>
      <c r="Y19" s="235">
        <f t="shared" si="1"/>
        <v>5.136363636363637</v>
      </c>
      <c r="Z19" s="235">
        <f t="shared" si="2"/>
        <v>5.825396825396825</v>
      </c>
      <c r="AA19" s="237" t="s">
        <v>4</v>
      </c>
      <c r="AB19" s="237" t="s">
        <v>4</v>
      </c>
      <c r="AC19" s="237" t="s">
        <v>4</v>
      </c>
      <c r="AD19" s="237" t="s">
        <v>15</v>
      </c>
      <c r="AE19" s="238"/>
    </row>
    <row r="20" spans="1:31" ht="15">
      <c r="A20" s="231">
        <v>13</v>
      </c>
      <c r="B20" s="232" t="s">
        <v>345</v>
      </c>
      <c r="C20" s="233" t="s">
        <v>346</v>
      </c>
      <c r="D20" s="234">
        <v>6</v>
      </c>
      <c r="E20" s="234">
        <v>5</v>
      </c>
      <c r="F20" s="234">
        <v>6</v>
      </c>
      <c r="G20" s="234">
        <v>5</v>
      </c>
      <c r="H20" s="234">
        <v>6</v>
      </c>
      <c r="I20" s="234">
        <v>5</v>
      </c>
      <c r="J20" s="234">
        <v>7</v>
      </c>
      <c r="K20" s="234">
        <v>7</v>
      </c>
      <c r="L20" s="234">
        <v>5</v>
      </c>
      <c r="M20" s="234">
        <v>6</v>
      </c>
      <c r="N20" s="234">
        <v>5</v>
      </c>
      <c r="O20" s="234">
        <v>6</v>
      </c>
      <c r="P20" s="234">
        <v>5</v>
      </c>
      <c r="Q20" s="235">
        <f t="shared" si="0"/>
        <v>5.634146341463414</v>
      </c>
      <c r="R20" s="235">
        <v>7</v>
      </c>
      <c r="S20" s="239">
        <v>4</v>
      </c>
      <c r="T20" s="235">
        <v>5</v>
      </c>
      <c r="U20" s="235">
        <v>7</v>
      </c>
      <c r="V20" s="235">
        <v>5</v>
      </c>
      <c r="W20" s="235">
        <v>5</v>
      </c>
      <c r="X20" s="235">
        <v>7</v>
      </c>
      <c r="Y20" s="235">
        <f t="shared" si="1"/>
        <v>5.454545454545454</v>
      </c>
      <c r="Z20" s="235">
        <f t="shared" si="2"/>
        <v>5.571428571428571</v>
      </c>
      <c r="AA20" s="237" t="s">
        <v>4</v>
      </c>
      <c r="AB20" s="237" t="s">
        <v>4</v>
      </c>
      <c r="AC20" s="237" t="s">
        <v>4</v>
      </c>
      <c r="AD20" s="237" t="s">
        <v>15</v>
      </c>
      <c r="AE20" s="238"/>
    </row>
    <row r="21" spans="1:31" ht="15">
      <c r="A21" s="231">
        <v>14</v>
      </c>
      <c r="B21" s="232" t="s">
        <v>347</v>
      </c>
      <c r="C21" s="233" t="s">
        <v>11</v>
      </c>
      <c r="D21" s="234">
        <v>7</v>
      </c>
      <c r="E21" s="234">
        <v>6</v>
      </c>
      <c r="F21" s="234">
        <v>5</v>
      </c>
      <c r="G21" s="234">
        <v>5</v>
      </c>
      <c r="H21" s="234">
        <v>6</v>
      </c>
      <c r="I21" s="234">
        <v>5</v>
      </c>
      <c r="J21" s="234">
        <v>7</v>
      </c>
      <c r="K21" s="234">
        <v>7</v>
      </c>
      <c r="L21" s="234">
        <v>5</v>
      </c>
      <c r="M21" s="234">
        <v>6</v>
      </c>
      <c r="N21" s="234">
        <v>5</v>
      </c>
      <c r="O21" s="234">
        <v>6</v>
      </c>
      <c r="P21" s="234">
        <v>5</v>
      </c>
      <c r="Q21" s="235">
        <f t="shared" si="0"/>
        <v>5.7317073170731705</v>
      </c>
      <c r="R21" s="235">
        <v>7</v>
      </c>
      <c r="S21" s="239">
        <v>4</v>
      </c>
      <c r="T21" s="239">
        <v>4</v>
      </c>
      <c r="U21" s="235">
        <v>5</v>
      </c>
      <c r="V21" s="235">
        <v>5</v>
      </c>
      <c r="W21" s="235">
        <v>6</v>
      </c>
      <c r="X21" s="235">
        <v>7</v>
      </c>
      <c r="Y21" s="235">
        <f t="shared" si="1"/>
        <v>5.136363636363637</v>
      </c>
      <c r="Z21" s="235">
        <f t="shared" si="2"/>
        <v>5.523809523809524</v>
      </c>
      <c r="AA21" s="237" t="s">
        <v>10</v>
      </c>
      <c r="AB21" s="237" t="s">
        <v>10</v>
      </c>
      <c r="AC21" s="237" t="s">
        <v>10</v>
      </c>
      <c r="AD21" s="237" t="s">
        <v>15</v>
      </c>
      <c r="AE21" s="238"/>
    </row>
    <row r="22" spans="1:31" ht="15">
      <c r="A22" s="231">
        <v>15</v>
      </c>
      <c r="B22" s="232" t="s">
        <v>17</v>
      </c>
      <c r="C22" s="233" t="s">
        <v>11</v>
      </c>
      <c r="D22" s="234">
        <v>7</v>
      </c>
      <c r="E22" s="234">
        <v>6</v>
      </c>
      <c r="F22" s="234">
        <v>5</v>
      </c>
      <c r="G22" s="234">
        <v>6</v>
      </c>
      <c r="H22" s="234">
        <v>7</v>
      </c>
      <c r="I22" s="234">
        <v>5</v>
      </c>
      <c r="J22" s="234">
        <v>7</v>
      </c>
      <c r="K22" s="234">
        <v>7</v>
      </c>
      <c r="L22" s="234">
        <v>7</v>
      </c>
      <c r="M22" s="234">
        <v>6</v>
      </c>
      <c r="N22" s="234">
        <v>7</v>
      </c>
      <c r="O22" s="234">
        <v>6</v>
      </c>
      <c r="P22" s="234">
        <v>8</v>
      </c>
      <c r="Q22" s="235">
        <f t="shared" si="0"/>
        <v>6.463414634146342</v>
      </c>
      <c r="R22" s="235">
        <v>8</v>
      </c>
      <c r="S22" s="235">
        <v>6</v>
      </c>
      <c r="T22" s="235">
        <v>5</v>
      </c>
      <c r="U22" s="235">
        <v>6</v>
      </c>
      <c r="V22" s="235">
        <v>7</v>
      </c>
      <c r="W22" s="236">
        <v>9</v>
      </c>
      <c r="X22" s="235">
        <v>6</v>
      </c>
      <c r="Y22" s="235">
        <f t="shared" si="1"/>
        <v>6.7727272727272725</v>
      </c>
      <c r="Z22" s="235">
        <f t="shared" si="2"/>
        <v>6.571428571428571</v>
      </c>
      <c r="AA22" s="237" t="s">
        <v>4</v>
      </c>
      <c r="AB22" s="237" t="s">
        <v>348</v>
      </c>
      <c r="AC22" s="237" t="s">
        <v>348</v>
      </c>
      <c r="AD22" s="237" t="s">
        <v>272</v>
      </c>
      <c r="AE22" s="238"/>
    </row>
    <row r="23" spans="1:31" ht="15">
      <c r="A23" s="231">
        <v>16</v>
      </c>
      <c r="B23" s="232" t="s">
        <v>349</v>
      </c>
      <c r="C23" s="233" t="s">
        <v>11</v>
      </c>
      <c r="D23" s="234">
        <v>8</v>
      </c>
      <c r="E23" s="234">
        <v>6</v>
      </c>
      <c r="F23" s="234">
        <v>8</v>
      </c>
      <c r="G23" s="234">
        <v>7</v>
      </c>
      <c r="H23" s="234">
        <v>8</v>
      </c>
      <c r="I23" s="234">
        <v>7</v>
      </c>
      <c r="J23" s="234">
        <v>8</v>
      </c>
      <c r="K23" s="234">
        <v>8</v>
      </c>
      <c r="L23" s="234">
        <v>7</v>
      </c>
      <c r="M23" s="234">
        <v>7</v>
      </c>
      <c r="N23" s="234">
        <v>7</v>
      </c>
      <c r="O23" s="234">
        <v>8</v>
      </c>
      <c r="P23" s="234">
        <v>7</v>
      </c>
      <c r="Q23" s="235">
        <f t="shared" si="0"/>
        <v>7.341463414634147</v>
      </c>
      <c r="R23" s="235">
        <v>8</v>
      </c>
      <c r="S23" s="235">
        <v>9</v>
      </c>
      <c r="T23" s="235">
        <v>8</v>
      </c>
      <c r="U23" s="235">
        <v>8</v>
      </c>
      <c r="V23" s="235">
        <v>8</v>
      </c>
      <c r="W23" s="235">
        <v>9</v>
      </c>
      <c r="X23" s="235">
        <v>7</v>
      </c>
      <c r="Y23" s="235">
        <f t="shared" si="1"/>
        <v>8.318181818181818</v>
      </c>
      <c r="Z23" s="239">
        <f t="shared" si="2"/>
        <v>7.682539682539683</v>
      </c>
      <c r="AA23" s="237" t="s">
        <v>350</v>
      </c>
      <c r="AB23" s="237" t="s">
        <v>348</v>
      </c>
      <c r="AC23" s="237" t="s">
        <v>348</v>
      </c>
      <c r="AD23" s="237" t="s">
        <v>10</v>
      </c>
      <c r="AE23" s="238"/>
    </row>
    <row r="24" spans="1:31" ht="15">
      <c r="A24" s="231">
        <v>17</v>
      </c>
      <c r="B24" s="232" t="s">
        <v>351</v>
      </c>
      <c r="C24" s="233" t="s">
        <v>352</v>
      </c>
      <c r="D24" s="234">
        <v>7</v>
      </c>
      <c r="E24" s="234">
        <v>7</v>
      </c>
      <c r="F24" s="234">
        <v>5</v>
      </c>
      <c r="G24" s="234">
        <v>6</v>
      </c>
      <c r="H24" s="234">
        <v>6</v>
      </c>
      <c r="I24" s="234">
        <v>6</v>
      </c>
      <c r="J24" s="234">
        <v>7</v>
      </c>
      <c r="K24" s="234">
        <v>7</v>
      </c>
      <c r="L24" s="234">
        <v>6</v>
      </c>
      <c r="M24" s="234">
        <v>6</v>
      </c>
      <c r="N24" s="234">
        <v>6</v>
      </c>
      <c r="O24" s="234">
        <v>6</v>
      </c>
      <c r="P24" s="234">
        <v>5</v>
      </c>
      <c r="Q24" s="235">
        <f t="shared" si="0"/>
        <v>6.146341463414634</v>
      </c>
      <c r="R24" s="235">
        <v>8</v>
      </c>
      <c r="S24" s="235">
        <v>7</v>
      </c>
      <c r="T24" s="235">
        <v>5</v>
      </c>
      <c r="U24" s="235">
        <v>7</v>
      </c>
      <c r="V24" s="235">
        <v>7</v>
      </c>
      <c r="W24" s="235">
        <v>9</v>
      </c>
      <c r="X24" s="235">
        <v>6</v>
      </c>
      <c r="Y24" s="235">
        <f t="shared" si="1"/>
        <v>7.136363636363637</v>
      </c>
      <c r="Z24" s="235">
        <f t="shared" si="2"/>
        <v>6.492063492063492</v>
      </c>
      <c r="AA24" s="237" t="s">
        <v>4</v>
      </c>
      <c r="AB24" s="237" t="s">
        <v>4</v>
      </c>
      <c r="AC24" s="237" t="s">
        <v>4</v>
      </c>
      <c r="AD24" s="237" t="s">
        <v>272</v>
      </c>
      <c r="AE24" s="238"/>
    </row>
    <row r="25" spans="1:31" ht="15">
      <c r="A25" s="231">
        <v>18</v>
      </c>
      <c r="B25" s="232" t="s">
        <v>353</v>
      </c>
      <c r="C25" s="233" t="s">
        <v>352</v>
      </c>
      <c r="D25" s="234">
        <v>6</v>
      </c>
      <c r="E25" s="234">
        <v>6</v>
      </c>
      <c r="F25" s="234">
        <v>5</v>
      </c>
      <c r="G25" s="234">
        <v>5</v>
      </c>
      <c r="H25" s="234">
        <v>5</v>
      </c>
      <c r="I25" s="234">
        <v>5</v>
      </c>
      <c r="J25" s="234">
        <v>7</v>
      </c>
      <c r="K25" s="234">
        <v>7</v>
      </c>
      <c r="L25" s="234">
        <v>5</v>
      </c>
      <c r="M25" s="234">
        <v>6</v>
      </c>
      <c r="N25" s="234">
        <v>5</v>
      </c>
      <c r="O25" s="234">
        <v>6</v>
      </c>
      <c r="P25" s="234">
        <v>5</v>
      </c>
      <c r="Q25" s="235">
        <f t="shared" si="0"/>
        <v>5.560975609756097</v>
      </c>
      <c r="R25" s="235">
        <v>8</v>
      </c>
      <c r="S25" s="235">
        <v>6</v>
      </c>
      <c r="T25" s="235">
        <v>5</v>
      </c>
      <c r="U25" s="239">
        <v>4</v>
      </c>
      <c r="V25" s="239">
        <v>3</v>
      </c>
      <c r="W25" s="235">
        <v>5</v>
      </c>
      <c r="X25" s="235">
        <v>5</v>
      </c>
      <c r="Y25" s="235">
        <f t="shared" si="1"/>
        <v>4.909090909090909</v>
      </c>
      <c r="Z25" s="235">
        <f t="shared" si="2"/>
        <v>5.333333333333333</v>
      </c>
      <c r="AA25" s="237" t="s">
        <v>15</v>
      </c>
      <c r="AB25" s="237" t="s">
        <v>10</v>
      </c>
      <c r="AC25" s="237" t="s">
        <v>10</v>
      </c>
      <c r="AD25" s="237" t="s">
        <v>15</v>
      </c>
      <c r="AE25" s="238"/>
    </row>
    <row r="26" spans="1:31" ht="15">
      <c r="A26" s="231">
        <v>19</v>
      </c>
      <c r="B26" s="232" t="s">
        <v>354</v>
      </c>
      <c r="C26" s="233" t="s">
        <v>355</v>
      </c>
      <c r="D26" s="234">
        <v>6</v>
      </c>
      <c r="E26" s="234">
        <v>5</v>
      </c>
      <c r="F26" s="234">
        <v>6</v>
      </c>
      <c r="G26" s="234">
        <v>6</v>
      </c>
      <c r="H26" s="234">
        <v>7</v>
      </c>
      <c r="I26" s="234">
        <v>5</v>
      </c>
      <c r="J26" s="234">
        <v>7</v>
      </c>
      <c r="K26" s="234">
        <v>8</v>
      </c>
      <c r="L26" s="234">
        <v>6</v>
      </c>
      <c r="M26" s="234">
        <v>5</v>
      </c>
      <c r="N26" s="234">
        <v>6</v>
      </c>
      <c r="O26" s="234">
        <v>7</v>
      </c>
      <c r="P26" s="234">
        <v>6</v>
      </c>
      <c r="Q26" s="235">
        <f t="shared" si="0"/>
        <v>6.121951219512195</v>
      </c>
      <c r="R26" s="235">
        <v>9</v>
      </c>
      <c r="S26" s="235">
        <v>8</v>
      </c>
      <c r="T26" s="235">
        <v>6</v>
      </c>
      <c r="U26" s="235">
        <v>7</v>
      </c>
      <c r="V26" s="235">
        <v>7</v>
      </c>
      <c r="W26" s="235">
        <v>7</v>
      </c>
      <c r="X26" s="235">
        <v>7</v>
      </c>
      <c r="Y26" s="235">
        <f t="shared" si="1"/>
        <v>7.2272727272727275</v>
      </c>
      <c r="Z26" s="235">
        <f t="shared" si="2"/>
        <v>6.507936507936508</v>
      </c>
      <c r="AA26" s="237" t="s">
        <v>4</v>
      </c>
      <c r="AB26" s="237" t="s">
        <v>4</v>
      </c>
      <c r="AC26" s="237" t="s">
        <v>4</v>
      </c>
      <c r="AD26" s="237" t="s">
        <v>272</v>
      </c>
      <c r="AE26" s="238"/>
    </row>
    <row r="27" spans="1:31" ht="15">
      <c r="A27" s="231">
        <v>20</v>
      </c>
      <c r="B27" s="232" t="s">
        <v>356</v>
      </c>
      <c r="C27" s="233" t="s">
        <v>357</v>
      </c>
      <c r="D27" s="234">
        <v>8</v>
      </c>
      <c r="E27" s="234">
        <v>6</v>
      </c>
      <c r="F27" s="234">
        <v>6</v>
      </c>
      <c r="G27" s="234">
        <v>7</v>
      </c>
      <c r="H27" s="234">
        <v>7</v>
      </c>
      <c r="I27" s="234">
        <v>5</v>
      </c>
      <c r="J27" s="234">
        <v>7</v>
      </c>
      <c r="K27" s="234">
        <v>8</v>
      </c>
      <c r="L27" s="234">
        <v>7</v>
      </c>
      <c r="M27" s="234">
        <v>6</v>
      </c>
      <c r="N27" s="234">
        <v>6</v>
      </c>
      <c r="O27" s="234">
        <v>7</v>
      </c>
      <c r="P27" s="234">
        <v>7</v>
      </c>
      <c r="Q27" s="235">
        <f t="shared" si="0"/>
        <v>6.658536585365853</v>
      </c>
      <c r="R27" s="235">
        <v>8</v>
      </c>
      <c r="S27" s="235">
        <v>7</v>
      </c>
      <c r="T27" s="235">
        <v>7</v>
      </c>
      <c r="U27" s="235">
        <v>7</v>
      </c>
      <c r="V27" s="235">
        <v>5</v>
      </c>
      <c r="W27" s="235">
        <v>6</v>
      </c>
      <c r="X27" s="235">
        <v>6</v>
      </c>
      <c r="Y27" s="235">
        <f t="shared" si="1"/>
        <v>6.5</v>
      </c>
      <c r="Z27" s="235">
        <f t="shared" si="2"/>
        <v>6.603174603174603</v>
      </c>
      <c r="AA27" s="237" t="s">
        <v>4</v>
      </c>
      <c r="AB27" s="237" t="s">
        <v>4</v>
      </c>
      <c r="AC27" s="237" t="s">
        <v>4</v>
      </c>
      <c r="AD27" s="237" t="s">
        <v>272</v>
      </c>
      <c r="AE27" s="238"/>
    </row>
    <row r="28" spans="1:31" ht="15">
      <c r="A28" s="231">
        <v>21</v>
      </c>
      <c r="B28" s="232" t="s">
        <v>7</v>
      </c>
      <c r="C28" s="233" t="s">
        <v>358</v>
      </c>
      <c r="D28" s="234">
        <v>7</v>
      </c>
      <c r="E28" s="234">
        <v>6</v>
      </c>
      <c r="F28" s="234">
        <v>5</v>
      </c>
      <c r="G28" s="234">
        <v>5</v>
      </c>
      <c r="H28" s="234">
        <v>5</v>
      </c>
      <c r="I28" s="234">
        <v>5</v>
      </c>
      <c r="J28" s="234">
        <v>7</v>
      </c>
      <c r="K28" s="234">
        <v>7</v>
      </c>
      <c r="L28" s="234">
        <v>6</v>
      </c>
      <c r="M28" s="234">
        <v>6</v>
      </c>
      <c r="N28" s="240">
        <v>5</v>
      </c>
      <c r="O28" s="234">
        <v>7</v>
      </c>
      <c r="P28" s="234">
        <v>7</v>
      </c>
      <c r="Q28" s="235">
        <f t="shared" si="0"/>
        <v>5.926829268292683</v>
      </c>
      <c r="R28" s="235">
        <v>6</v>
      </c>
      <c r="S28" s="235">
        <v>5</v>
      </c>
      <c r="T28" s="235">
        <v>6</v>
      </c>
      <c r="U28" s="235">
        <v>7</v>
      </c>
      <c r="V28" s="239">
        <v>3</v>
      </c>
      <c r="W28" s="239">
        <v>3</v>
      </c>
      <c r="X28" s="235">
        <v>5</v>
      </c>
      <c r="Y28" s="235">
        <f t="shared" si="1"/>
        <v>4.863636363636363</v>
      </c>
      <c r="Z28" s="235">
        <f t="shared" si="2"/>
        <v>5.555555555555555</v>
      </c>
      <c r="AA28" s="237" t="s">
        <v>15</v>
      </c>
      <c r="AB28" s="237" t="s">
        <v>10</v>
      </c>
      <c r="AC28" s="237" t="s">
        <v>10</v>
      </c>
      <c r="AD28" s="237" t="s">
        <v>15</v>
      </c>
      <c r="AE28" s="238"/>
    </row>
    <row r="29" spans="1:31" ht="15">
      <c r="A29" s="231">
        <v>22</v>
      </c>
      <c r="B29" s="232" t="s">
        <v>359</v>
      </c>
      <c r="C29" s="233" t="s">
        <v>360</v>
      </c>
      <c r="D29" s="234">
        <v>8</v>
      </c>
      <c r="E29" s="234">
        <v>7</v>
      </c>
      <c r="F29" s="234">
        <v>5</v>
      </c>
      <c r="G29" s="234">
        <v>7</v>
      </c>
      <c r="H29" s="234">
        <v>5</v>
      </c>
      <c r="I29" s="234">
        <v>6</v>
      </c>
      <c r="J29" s="234">
        <v>6</v>
      </c>
      <c r="K29" s="234">
        <v>6</v>
      </c>
      <c r="L29" s="234">
        <v>7</v>
      </c>
      <c r="M29" s="234">
        <v>6</v>
      </c>
      <c r="N29" s="234">
        <v>6</v>
      </c>
      <c r="O29" s="234">
        <v>8</v>
      </c>
      <c r="P29" s="234">
        <v>8</v>
      </c>
      <c r="Q29" s="235">
        <f t="shared" si="0"/>
        <v>6.512195121951219</v>
      </c>
      <c r="R29" s="235">
        <v>8</v>
      </c>
      <c r="S29" s="235">
        <v>8</v>
      </c>
      <c r="T29" s="235">
        <v>6</v>
      </c>
      <c r="U29" s="235">
        <v>7</v>
      </c>
      <c r="V29" s="235">
        <v>5</v>
      </c>
      <c r="W29" s="235">
        <v>6</v>
      </c>
      <c r="X29" s="235">
        <v>6</v>
      </c>
      <c r="Y29" s="235">
        <f t="shared" si="1"/>
        <v>6.545454545454546</v>
      </c>
      <c r="Z29" s="235">
        <f t="shared" si="2"/>
        <v>6.523809523809524</v>
      </c>
      <c r="AA29" s="237" t="s">
        <v>4</v>
      </c>
      <c r="AB29" s="237" t="s">
        <v>4</v>
      </c>
      <c r="AC29" s="237" t="s">
        <v>4</v>
      </c>
      <c r="AD29" s="237" t="s">
        <v>272</v>
      </c>
      <c r="AE29" s="238"/>
    </row>
    <row r="30" spans="1:31" ht="15">
      <c r="A30" s="231">
        <v>23</v>
      </c>
      <c r="B30" s="232" t="s">
        <v>361</v>
      </c>
      <c r="C30" s="233" t="s">
        <v>362</v>
      </c>
      <c r="D30" s="234">
        <v>5</v>
      </c>
      <c r="E30" s="234">
        <v>6</v>
      </c>
      <c r="F30" s="234">
        <v>5</v>
      </c>
      <c r="G30" s="234">
        <v>5</v>
      </c>
      <c r="H30" s="234">
        <v>5</v>
      </c>
      <c r="I30" s="234">
        <v>6</v>
      </c>
      <c r="J30" s="234">
        <v>7</v>
      </c>
      <c r="K30" s="234">
        <v>6</v>
      </c>
      <c r="L30" s="234">
        <v>5</v>
      </c>
      <c r="M30" s="234">
        <v>6</v>
      </c>
      <c r="N30" s="234">
        <v>5</v>
      </c>
      <c r="O30" s="234">
        <v>6</v>
      </c>
      <c r="P30" s="234">
        <v>5</v>
      </c>
      <c r="Q30" s="235">
        <f t="shared" si="0"/>
        <v>5.487804878048781</v>
      </c>
      <c r="R30" s="235">
        <v>8</v>
      </c>
      <c r="S30" s="235">
        <v>5</v>
      </c>
      <c r="T30" s="235">
        <v>5</v>
      </c>
      <c r="U30" s="235">
        <v>6</v>
      </c>
      <c r="V30" s="239">
        <v>4</v>
      </c>
      <c r="W30" s="239">
        <v>3</v>
      </c>
      <c r="X30" s="235">
        <v>6</v>
      </c>
      <c r="Y30" s="235">
        <f t="shared" si="1"/>
        <v>4.954545454545454</v>
      </c>
      <c r="Z30" s="235">
        <f t="shared" si="2"/>
        <v>5.301587301587301</v>
      </c>
      <c r="AA30" s="237" t="s">
        <v>15</v>
      </c>
      <c r="AB30" s="237" t="s">
        <v>15</v>
      </c>
      <c r="AC30" s="237" t="s">
        <v>15</v>
      </c>
      <c r="AD30" s="237" t="s">
        <v>15</v>
      </c>
      <c r="AE30" s="238"/>
    </row>
    <row r="31" spans="1:31" ht="15">
      <c r="A31" s="231">
        <v>24</v>
      </c>
      <c r="B31" s="232" t="s">
        <v>334</v>
      </c>
      <c r="C31" s="233" t="s">
        <v>363</v>
      </c>
      <c r="D31" s="234">
        <v>7</v>
      </c>
      <c r="E31" s="234">
        <v>6</v>
      </c>
      <c r="F31" s="234">
        <v>6</v>
      </c>
      <c r="G31" s="234">
        <v>6</v>
      </c>
      <c r="H31" s="234">
        <v>8</v>
      </c>
      <c r="I31" s="234">
        <v>5</v>
      </c>
      <c r="J31" s="234">
        <v>8</v>
      </c>
      <c r="K31" s="234">
        <v>7</v>
      </c>
      <c r="L31" s="234">
        <v>8</v>
      </c>
      <c r="M31" s="234">
        <v>7</v>
      </c>
      <c r="N31" s="234">
        <v>7</v>
      </c>
      <c r="O31" s="234">
        <v>7</v>
      </c>
      <c r="P31" s="234">
        <v>7</v>
      </c>
      <c r="Q31" s="235">
        <f t="shared" si="0"/>
        <v>6.829268292682927</v>
      </c>
      <c r="R31" s="235">
        <v>9</v>
      </c>
      <c r="S31" s="235">
        <v>8</v>
      </c>
      <c r="T31" s="235">
        <v>7</v>
      </c>
      <c r="U31" s="235">
        <v>7</v>
      </c>
      <c r="V31" s="235">
        <v>6</v>
      </c>
      <c r="W31" s="235">
        <v>9</v>
      </c>
      <c r="X31" s="235">
        <v>8</v>
      </c>
      <c r="Y31" s="235">
        <f t="shared" si="1"/>
        <v>7.590909090909091</v>
      </c>
      <c r="Z31" s="239">
        <f t="shared" si="2"/>
        <v>7.095238095238095</v>
      </c>
      <c r="AA31" s="237" t="s">
        <v>4</v>
      </c>
      <c r="AB31" s="237" t="s">
        <v>4</v>
      </c>
      <c r="AC31" s="237" t="s">
        <v>4</v>
      </c>
      <c r="AD31" s="237" t="s">
        <v>10</v>
      </c>
      <c r="AE31" s="238"/>
    </row>
    <row r="32" spans="1:31" ht="15">
      <c r="A32" s="231">
        <v>25</v>
      </c>
      <c r="B32" s="232" t="s">
        <v>29</v>
      </c>
      <c r="C32" s="233" t="s">
        <v>364</v>
      </c>
      <c r="D32" s="234">
        <v>6</v>
      </c>
      <c r="E32" s="234">
        <v>7</v>
      </c>
      <c r="F32" s="234">
        <v>6</v>
      </c>
      <c r="G32" s="234">
        <v>6</v>
      </c>
      <c r="H32" s="234">
        <v>7</v>
      </c>
      <c r="I32" s="234">
        <v>5</v>
      </c>
      <c r="J32" s="234">
        <v>7</v>
      </c>
      <c r="K32" s="234">
        <v>6</v>
      </c>
      <c r="L32" s="234">
        <v>6</v>
      </c>
      <c r="M32" s="234">
        <v>6</v>
      </c>
      <c r="N32" s="234">
        <v>6</v>
      </c>
      <c r="O32" s="234">
        <v>7</v>
      </c>
      <c r="P32" s="234">
        <v>6</v>
      </c>
      <c r="Q32" s="235">
        <f t="shared" si="0"/>
        <v>6.2439024390243905</v>
      </c>
      <c r="R32" s="235">
        <v>7</v>
      </c>
      <c r="S32" s="235">
        <v>6</v>
      </c>
      <c r="T32" s="235">
        <v>5</v>
      </c>
      <c r="U32" s="235">
        <v>7</v>
      </c>
      <c r="V32" s="235">
        <v>5</v>
      </c>
      <c r="W32" s="235">
        <v>7</v>
      </c>
      <c r="X32" s="235">
        <v>7</v>
      </c>
      <c r="Y32" s="235">
        <f t="shared" si="1"/>
        <v>6.181818181818182</v>
      </c>
      <c r="Z32" s="235">
        <f t="shared" si="2"/>
        <v>6.222222222222222</v>
      </c>
      <c r="AA32" s="237" t="s">
        <v>4</v>
      </c>
      <c r="AB32" s="237" t="s">
        <v>4</v>
      </c>
      <c r="AC32" s="237" t="s">
        <v>4</v>
      </c>
      <c r="AD32" s="237" t="s">
        <v>272</v>
      </c>
      <c r="AE32" s="238"/>
    </row>
    <row r="33" spans="1:31" ht="15">
      <c r="A33" s="231">
        <v>26</v>
      </c>
      <c r="B33" s="232" t="s">
        <v>365</v>
      </c>
      <c r="C33" s="233" t="s">
        <v>366</v>
      </c>
      <c r="D33" s="234">
        <v>7</v>
      </c>
      <c r="E33" s="234">
        <v>7</v>
      </c>
      <c r="F33" s="234">
        <v>6</v>
      </c>
      <c r="G33" s="234">
        <v>5</v>
      </c>
      <c r="H33" s="234">
        <v>8</v>
      </c>
      <c r="I33" s="234">
        <v>6</v>
      </c>
      <c r="J33" s="234">
        <v>6</v>
      </c>
      <c r="K33" s="234">
        <v>6</v>
      </c>
      <c r="L33" s="234">
        <v>7</v>
      </c>
      <c r="M33" s="234">
        <v>6</v>
      </c>
      <c r="N33" s="234">
        <v>7</v>
      </c>
      <c r="O33" s="234">
        <v>7</v>
      </c>
      <c r="P33" s="234">
        <v>6</v>
      </c>
      <c r="Q33" s="235">
        <f t="shared" si="0"/>
        <v>6.536585365853658</v>
      </c>
      <c r="R33" s="235">
        <v>8</v>
      </c>
      <c r="S33" s="235">
        <v>6</v>
      </c>
      <c r="T33" s="235">
        <v>8</v>
      </c>
      <c r="U33" s="235">
        <v>7</v>
      </c>
      <c r="V33" s="235">
        <v>7</v>
      </c>
      <c r="W33" s="235">
        <v>7</v>
      </c>
      <c r="X33" s="235">
        <v>7</v>
      </c>
      <c r="Y33" s="235">
        <f t="shared" si="1"/>
        <v>7.045454545454546</v>
      </c>
      <c r="Z33" s="235">
        <f t="shared" si="2"/>
        <v>6.714285714285714</v>
      </c>
      <c r="AA33" s="237" t="s">
        <v>4</v>
      </c>
      <c r="AB33" s="237" t="s">
        <v>4</v>
      </c>
      <c r="AC33" s="237" t="s">
        <v>4</v>
      </c>
      <c r="AD33" s="237" t="s">
        <v>272</v>
      </c>
      <c r="AE33" s="238"/>
    </row>
    <row r="34" spans="1:31" ht="15">
      <c r="A34" s="231">
        <v>27</v>
      </c>
      <c r="B34" s="232" t="s">
        <v>367</v>
      </c>
      <c r="C34" s="233" t="s">
        <v>368</v>
      </c>
      <c r="D34" s="234">
        <v>8</v>
      </c>
      <c r="E34" s="234">
        <v>8</v>
      </c>
      <c r="F34" s="234">
        <v>7</v>
      </c>
      <c r="G34" s="234">
        <v>6</v>
      </c>
      <c r="H34" s="234">
        <v>8</v>
      </c>
      <c r="I34" s="234">
        <v>7</v>
      </c>
      <c r="J34" s="234">
        <v>8</v>
      </c>
      <c r="K34" s="234">
        <v>8</v>
      </c>
      <c r="L34" s="234">
        <v>7</v>
      </c>
      <c r="M34" s="234">
        <v>7</v>
      </c>
      <c r="N34" s="234">
        <v>7</v>
      </c>
      <c r="O34" s="234">
        <v>8</v>
      </c>
      <c r="P34" s="234">
        <v>8</v>
      </c>
      <c r="Q34" s="235">
        <f t="shared" si="0"/>
        <v>7.463414634146342</v>
      </c>
      <c r="R34" s="235">
        <v>8</v>
      </c>
      <c r="S34" s="235">
        <v>8</v>
      </c>
      <c r="T34" s="235">
        <v>7</v>
      </c>
      <c r="U34" s="235">
        <v>8</v>
      </c>
      <c r="V34" s="235">
        <v>8</v>
      </c>
      <c r="W34" s="235">
        <v>8</v>
      </c>
      <c r="X34" s="235">
        <v>7</v>
      </c>
      <c r="Y34" s="235">
        <f t="shared" si="1"/>
        <v>7.818181818181818</v>
      </c>
      <c r="Z34" s="239">
        <f t="shared" si="2"/>
        <v>7.587301587301587</v>
      </c>
      <c r="AA34" s="237" t="s">
        <v>4</v>
      </c>
      <c r="AB34" s="237" t="s">
        <v>4</v>
      </c>
      <c r="AC34" s="237" t="s">
        <v>4</v>
      </c>
      <c r="AD34" s="237" t="s">
        <v>10</v>
      </c>
      <c r="AE34" s="238"/>
    </row>
    <row r="35" spans="1:31" ht="15">
      <c r="A35" s="231">
        <v>28</v>
      </c>
      <c r="B35" s="232" t="s">
        <v>339</v>
      </c>
      <c r="C35" s="233" t="s">
        <v>369</v>
      </c>
      <c r="D35" s="234">
        <v>6</v>
      </c>
      <c r="E35" s="234">
        <v>6</v>
      </c>
      <c r="F35" s="234">
        <v>6</v>
      </c>
      <c r="G35" s="234">
        <v>5</v>
      </c>
      <c r="H35" s="234">
        <v>6</v>
      </c>
      <c r="I35" s="234">
        <v>5</v>
      </c>
      <c r="J35" s="234">
        <v>7</v>
      </c>
      <c r="K35" s="234">
        <v>6</v>
      </c>
      <c r="L35" s="234">
        <v>5</v>
      </c>
      <c r="M35" s="234">
        <v>6</v>
      </c>
      <c r="N35" s="234">
        <v>5</v>
      </c>
      <c r="O35" s="234">
        <v>6</v>
      </c>
      <c r="P35" s="234">
        <v>5</v>
      </c>
      <c r="Q35" s="235">
        <f t="shared" si="0"/>
        <v>5.658536585365853</v>
      </c>
      <c r="R35" s="235">
        <v>8</v>
      </c>
      <c r="S35" s="239">
        <v>3</v>
      </c>
      <c r="T35" s="235">
        <v>6</v>
      </c>
      <c r="U35" s="235">
        <v>6</v>
      </c>
      <c r="V35" s="239">
        <v>4</v>
      </c>
      <c r="W35" s="235">
        <v>5</v>
      </c>
      <c r="X35" s="235">
        <v>7</v>
      </c>
      <c r="Y35" s="235">
        <f t="shared" si="1"/>
        <v>5.136363636363637</v>
      </c>
      <c r="Z35" s="235">
        <f t="shared" si="2"/>
        <v>5.476190476190476</v>
      </c>
      <c r="AA35" s="237" t="s">
        <v>10</v>
      </c>
      <c r="AB35" s="237" t="s">
        <v>4</v>
      </c>
      <c r="AC35" s="237" t="s">
        <v>4</v>
      </c>
      <c r="AD35" s="237" t="s">
        <v>15</v>
      </c>
      <c r="AE35" s="238"/>
    </row>
    <row r="36" spans="1:31" ht="15">
      <c r="A36" s="231">
        <v>29</v>
      </c>
      <c r="B36" s="232" t="s">
        <v>370</v>
      </c>
      <c r="C36" s="233" t="s">
        <v>371</v>
      </c>
      <c r="D36" s="234">
        <v>7</v>
      </c>
      <c r="E36" s="234">
        <v>6</v>
      </c>
      <c r="F36" s="234">
        <v>8</v>
      </c>
      <c r="G36" s="234">
        <v>7</v>
      </c>
      <c r="H36" s="234">
        <v>6</v>
      </c>
      <c r="I36" s="234">
        <v>6</v>
      </c>
      <c r="J36" s="234">
        <v>7</v>
      </c>
      <c r="K36" s="234">
        <v>7</v>
      </c>
      <c r="L36" s="234">
        <v>7</v>
      </c>
      <c r="M36" s="234">
        <v>6</v>
      </c>
      <c r="N36" s="234">
        <v>5</v>
      </c>
      <c r="O36" s="241">
        <v>7</v>
      </c>
      <c r="P36" s="234">
        <v>6</v>
      </c>
      <c r="Q36" s="235">
        <f t="shared" si="0"/>
        <v>6.463414634146342</v>
      </c>
      <c r="R36" s="235">
        <v>9</v>
      </c>
      <c r="S36" s="235">
        <v>8</v>
      </c>
      <c r="T36" s="235">
        <v>6</v>
      </c>
      <c r="U36" s="235">
        <v>8</v>
      </c>
      <c r="V36" s="235">
        <v>7</v>
      </c>
      <c r="W36" s="235">
        <v>9</v>
      </c>
      <c r="X36" s="235">
        <v>7</v>
      </c>
      <c r="Y36" s="235">
        <f t="shared" si="1"/>
        <v>7.7727272727272725</v>
      </c>
      <c r="Z36" s="235">
        <f t="shared" si="2"/>
        <v>6.920634920634921</v>
      </c>
      <c r="AA36" s="237" t="s">
        <v>4</v>
      </c>
      <c r="AB36" s="237" t="s">
        <v>4</v>
      </c>
      <c r="AC36" s="237" t="s">
        <v>4</v>
      </c>
      <c r="AD36" s="237" t="s">
        <v>272</v>
      </c>
      <c r="AE36" s="238"/>
    </row>
    <row r="37" spans="1:31" ht="15">
      <c r="A37" s="231">
        <v>30</v>
      </c>
      <c r="B37" s="232" t="s">
        <v>372</v>
      </c>
      <c r="C37" s="233" t="s">
        <v>373</v>
      </c>
      <c r="D37" s="234">
        <v>7</v>
      </c>
      <c r="E37" s="234">
        <v>6</v>
      </c>
      <c r="F37" s="234">
        <v>7</v>
      </c>
      <c r="G37" s="234">
        <v>6</v>
      </c>
      <c r="H37" s="234">
        <v>5</v>
      </c>
      <c r="I37" s="234">
        <v>7</v>
      </c>
      <c r="J37" s="234">
        <v>7</v>
      </c>
      <c r="K37" s="234">
        <v>6</v>
      </c>
      <c r="L37" s="234">
        <v>7</v>
      </c>
      <c r="M37" s="234">
        <v>6</v>
      </c>
      <c r="N37" s="234">
        <v>6</v>
      </c>
      <c r="O37" s="234">
        <v>6</v>
      </c>
      <c r="P37" s="234">
        <v>7</v>
      </c>
      <c r="Q37" s="235">
        <f t="shared" si="0"/>
        <v>6.317073170731708</v>
      </c>
      <c r="R37" s="235">
        <v>8</v>
      </c>
      <c r="S37" s="235">
        <v>7</v>
      </c>
      <c r="T37" s="235">
        <v>7</v>
      </c>
      <c r="U37" s="235">
        <v>6</v>
      </c>
      <c r="V37" s="235">
        <v>6</v>
      </c>
      <c r="W37" s="235">
        <v>7</v>
      </c>
      <c r="X37" s="235">
        <v>6</v>
      </c>
      <c r="Y37" s="235">
        <f t="shared" si="1"/>
        <v>6.681818181818182</v>
      </c>
      <c r="Z37" s="235">
        <f t="shared" si="2"/>
        <v>6.444444444444445</v>
      </c>
      <c r="AA37" s="237" t="s">
        <v>4</v>
      </c>
      <c r="AB37" s="237" t="s">
        <v>4</v>
      </c>
      <c r="AC37" s="237" t="s">
        <v>4</v>
      </c>
      <c r="AD37" s="237" t="s">
        <v>272</v>
      </c>
      <c r="AE37" s="238"/>
    </row>
    <row r="38" spans="1:31" ht="15">
      <c r="A38" s="231">
        <v>31</v>
      </c>
      <c r="B38" s="232" t="s">
        <v>7</v>
      </c>
      <c r="C38" s="233" t="s">
        <v>374</v>
      </c>
      <c r="D38" s="234">
        <v>6</v>
      </c>
      <c r="E38" s="234">
        <v>6</v>
      </c>
      <c r="F38" s="234">
        <v>5</v>
      </c>
      <c r="G38" s="234">
        <v>5</v>
      </c>
      <c r="H38" s="234">
        <v>5</v>
      </c>
      <c r="I38" s="234">
        <v>5</v>
      </c>
      <c r="J38" s="234">
        <v>7</v>
      </c>
      <c r="K38" s="234">
        <v>5</v>
      </c>
      <c r="L38" s="234">
        <v>6</v>
      </c>
      <c r="M38" s="234">
        <v>6</v>
      </c>
      <c r="N38" s="234">
        <v>5</v>
      </c>
      <c r="O38" s="234">
        <v>7</v>
      </c>
      <c r="P38" s="234">
        <v>5</v>
      </c>
      <c r="Q38" s="235">
        <f t="shared" si="0"/>
        <v>5.560975609756097</v>
      </c>
      <c r="R38" s="235">
        <v>8</v>
      </c>
      <c r="S38" s="239">
        <v>4</v>
      </c>
      <c r="T38" s="239">
        <v>4</v>
      </c>
      <c r="U38" s="235">
        <v>6</v>
      </c>
      <c r="V38" s="239">
        <v>4</v>
      </c>
      <c r="W38" s="235">
        <v>6</v>
      </c>
      <c r="X38" s="235">
        <v>5</v>
      </c>
      <c r="Y38" s="235">
        <f t="shared" si="1"/>
        <v>5.136363636363637</v>
      </c>
      <c r="Z38" s="235">
        <f t="shared" si="2"/>
        <v>5.412698412698413</v>
      </c>
      <c r="AA38" s="237" t="s">
        <v>10</v>
      </c>
      <c r="AB38" s="237" t="s">
        <v>10</v>
      </c>
      <c r="AC38" s="237" t="s">
        <v>10</v>
      </c>
      <c r="AD38" s="237" t="s">
        <v>15</v>
      </c>
      <c r="AE38" s="238"/>
    </row>
    <row r="39" spans="1:31" ht="15">
      <c r="A39" s="231">
        <v>32</v>
      </c>
      <c r="B39" s="232" t="s">
        <v>375</v>
      </c>
      <c r="C39" s="233" t="s">
        <v>376</v>
      </c>
      <c r="D39" s="234">
        <v>8</v>
      </c>
      <c r="E39" s="234">
        <v>8</v>
      </c>
      <c r="F39" s="234">
        <v>8</v>
      </c>
      <c r="G39" s="234">
        <v>6</v>
      </c>
      <c r="H39" s="234">
        <v>8</v>
      </c>
      <c r="I39" s="234">
        <v>7</v>
      </c>
      <c r="J39" s="234">
        <v>8</v>
      </c>
      <c r="K39" s="234">
        <v>8</v>
      </c>
      <c r="L39" s="234">
        <v>7</v>
      </c>
      <c r="M39" s="234">
        <v>7</v>
      </c>
      <c r="N39" s="234">
        <v>7</v>
      </c>
      <c r="O39" s="234">
        <v>8</v>
      </c>
      <c r="P39" s="234">
        <v>8</v>
      </c>
      <c r="Q39" s="235">
        <f t="shared" si="0"/>
        <v>7.536585365853658</v>
      </c>
      <c r="R39" s="235">
        <v>8</v>
      </c>
      <c r="S39" s="235">
        <v>8</v>
      </c>
      <c r="T39" s="235">
        <v>7</v>
      </c>
      <c r="U39" s="235">
        <v>8</v>
      </c>
      <c r="V39" s="235">
        <v>7</v>
      </c>
      <c r="W39" s="235">
        <v>7</v>
      </c>
      <c r="X39" s="235">
        <v>7</v>
      </c>
      <c r="Y39" s="235">
        <f t="shared" si="1"/>
        <v>7.454545454545454</v>
      </c>
      <c r="Z39" s="239">
        <f t="shared" si="2"/>
        <v>7.507936507936508</v>
      </c>
      <c r="AA39" s="237" t="s">
        <v>4</v>
      </c>
      <c r="AB39" s="237" t="s">
        <v>4</v>
      </c>
      <c r="AC39" s="237" t="s">
        <v>4</v>
      </c>
      <c r="AD39" s="237" t="s">
        <v>10</v>
      </c>
      <c r="AE39" s="238"/>
    </row>
    <row r="40" spans="1:31" ht="15">
      <c r="A40" s="231">
        <v>33</v>
      </c>
      <c r="B40" s="232" t="s">
        <v>377</v>
      </c>
      <c r="C40" s="233" t="s">
        <v>378</v>
      </c>
      <c r="D40" s="234">
        <v>6</v>
      </c>
      <c r="E40" s="234">
        <v>6</v>
      </c>
      <c r="F40" s="234">
        <v>8</v>
      </c>
      <c r="G40" s="234">
        <v>6</v>
      </c>
      <c r="H40" s="234">
        <v>6</v>
      </c>
      <c r="I40" s="234">
        <v>5</v>
      </c>
      <c r="J40" s="234">
        <v>7</v>
      </c>
      <c r="K40" s="234">
        <v>7</v>
      </c>
      <c r="L40" s="234">
        <v>7</v>
      </c>
      <c r="M40" s="234">
        <v>6</v>
      </c>
      <c r="N40" s="234">
        <v>7</v>
      </c>
      <c r="O40" s="234">
        <v>6</v>
      </c>
      <c r="P40" s="234">
        <v>6</v>
      </c>
      <c r="Q40" s="235">
        <f t="shared" si="0"/>
        <v>6.365853658536586</v>
      </c>
      <c r="R40" s="235">
        <v>8</v>
      </c>
      <c r="S40" s="235">
        <v>8</v>
      </c>
      <c r="T40" s="235">
        <v>7</v>
      </c>
      <c r="U40" s="235">
        <v>8</v>
      </c>
      <c r="V40" s="235">
        <v>7</v>
      </c>
      <c r="W40" s="235">
        <v>8</v>
      </c>
      <c r="X40" s="235">
        <v>8</v>
      </c>
      <c r="Y40" s="235">
        <f t="shared" si="1"/>
        <v>7.681818181818182</v>
      </c>
      <c r="Z40" s="235">
        <f t="shared" si="2"/>
        <v>6.825396825396825</v>
      </c>
      <c r="AA40" s="237" t="s">
        <v>4</v>
      </c>
      <c r="AB40" s="237" t="s">
        <v>4</v>
      </c>
      <c r="AC40" s="237" t="s">
        <v>4</v>
      </c>
      <c r="AD40" s="237" t="s">
        <v>272</v>
      </c>
      <c r="AE40" s="238"/>
    </row>
    <row r="41" spans="1:31" ht="15">
      <c r="A41" s="231">
        <v>34</v>
      </c>
      <c r="B41" s="232" t="s">
        <v>379</v>
      </c>
      <c r="C41" s="233" t="s">
        <v>380</v>
      </c>
      <c r="D41" s="234">
        <v>7</v>
      </c>
      <c r="E41" s="234">
        <v>7</v>
      </c>
      <c r="F41" s="234">
        <v>8</v>
      </c>
      <c r="G41" s="234">
        <v>8</v>
      </c>
      <c r="H41" s="234">
        <v>8</v>
      </c>
      <c r="I41" s="234">
        <v>8</v>
      </c>
      <c r="J41" s="234">
        <v>8</v>
      </c>
      <c r="K41" s="234">
        <v>8</v>
      </c>
      <c r="L41" s="234">
        <v>8</v>
      </c>
      <c r="M41" s="234">
        <v>7</v>
      </c>
      <c r="N41" s="234">
        <v>8</v>
      </c>
      <c r="O41" s="234">
        <v>8</v>
      </c>
      <c r="P41" s="234">
        <v>7</v>
      </c>
      <c r="Q41" s="235">
        <f t="shared" si="0"/>
        <v>7.682926829268292</v>
      </c>
      <c r="R41" s="235">
        <v>8</v>
      </c>
      <c r="S41" s="235">
        <v>9</v>
      </c>
      <c r="T41" s="235">
        <v>8</v>
      </c>
      <c r="U41" s="235">
        <v>8</v>
      </c>
      <c r="V41" s="235">
        <v>8</v>
      </c>
      <c r="W41" s="235">
        <v>9</v>
      </c>
      <c r="X41" s="235">
        <v>8</v>
      </c>
      <c r="Y41" s="235">
        <f t="shared" si="1"/>
        <v>8.363636363636363</v>
      </c>
      <c r="Z41" s="239">
        <f t="shared" si="2"/>
        <v>7.920634920634921</v>
      </c>
      <c r="AA41" s="237" t="s">
        <v>350</v>
      </c>
      <c r="AB41" s="237" t="s">
        <v>348</v>
      </c>
      <c r="AC41" s="237" t="s">
        <v>348</v>
      </c>
      <c r="AD41" s="237" t="s">
        <v>10</v>
      </c>
      <c r="AE41" s="238"/>
    </row>
    <row r="42" spans="1:31" ht="15">
      <c r="A42" s="231">
        <v>35</v>
      </c>
      <c r="B42" s="232" t="s">
        <v>381</v>
      </c>
      <c r="C42" s="233" t="s">
        <v>380</v>
      </c>
      <c r="D42" s="234">
        <v>9</v>
      </c>
      <c r="E42" s="234">
        <v>7</v>
      </c>
      <c r="F42" s="234">
        <v>7</v>
      </c>
      <c r="G42" s="234">
        <v>6</v>
      </c>
      <c r="H42" s="234">
        <v>6</v>
      </c>
      <c r="I42" s="234">
        <v>6</v>
      </c>
      <c r="J42" s="234">
        <v>7</v>
      </c>
      <c r="K42" s="234">
        <v>7</v>
      </c>
      <c r="L42" s="234">
        <v>5</v>
      </c>
      <c r="M42" s="234">
        <v>6</v>
      </c>
      <c r="N42" s="234">
        <v>5</v>
      </c>
      <c r="O42" s="234">
        <v>6</v>
      </c>
      <c r="P42" s="234">
        <v>6</v>
      </c>
      <c r="Q42" s="235">
        <f t="shared" si="0"/>
        <v>6.341463414634147</v>
      </c>
      <c r="R42" s="235">
        <v>8</v>
      </c>
      <c r="S42" s="235">
        <v>6</v>
      </c>
      <c r="T42" s="235">
        <v>5</v>
      </c>
      <c r="U42" s="235">
        <v>8</v>
      </c>
      <c r="V42" s="235">
        <v>5</v>
      </c>
      <c r="W42" s="235">
        <v>6</v>
      </c>
      <c r="X42" s="235">
        <v>7</v>
      </c>
      <c r="Y42" s="235">
        <f t="shared" si="1"/>
        <v>6.2727272727272725</v>
      </c>
      <c r="Z42" s="235">
        <f t="shared" si="2"/>
        <v>6.317460317460317</v>
      </c>
      <c r="AA42" s="237" t="s">
        <v>4</v>
      </c>
      <c r="AB42" s="237" t="s">
        <v>4</v>
      </c>
      <c r="AC42" s="237" t="s">
        <v>4</v>
      </c>
      <c r="AD42" s="237" t="s">
        <v>272</v>
      </c>
      <c r="AE42" s="238"/>
    </row>
    <row r="43" spans="1:31" ht="15">
      <c r="A43" s="231">
        <v>36</v>
      </c>
      <c r="B43" s="232" t="s">
        <v>382</v>
      </c>
      <c r="C43" s="233" t="s">
        <v>383</v>
      </c>
      <c r="D43" s="234">
        <v>8</v>
      </c>
      <c r="E43" s="234">
        <v>8</v>
      </c>
      <c r="F43" s="234">
        <v>8</v>
      </c>
      <c r="G43" s="234">
        <v>7</v>
      </c>
      <c r="H43" s="234">
        <v>7</v>
      </c>
      <c r="I43" s="234">
        <v>8</v>
      </c>
      <c r="J43" s="234">
        <v>7</v>
      </c>
      <c r="K43" s="234">
        <v>8</v>
      </c>
      <c r="L43" s="234">
        <v>8</v>
      </c>
      <c r="M43" s="234">
        <v>6</v>
      </c>
      <c r="N43" s="234">
        <v>7</v>
      </c>
      <c r="O43" s="234">
        <v>7</v>
      </c>
      <c r="P43" s="234">
        <v>6</v>
      </c>
      <c r="Q43" s="235">
        <f t="shared" si="0"/>
        <v>7.317073170731708</v>
      </c>
      <c r="R43" s="235">
        <v>8</v>
      </c>
      <c r="S43" s="235">
        <v>8</v>
      </c>
      <c r="T43" s="235">
        <v>8</v>
      </c>
      <c r="U43" s="235">
        <v>7</v>
      </c>
      <c r="V43" s="235">
        <v>7</v>
      </c>
      <c r="W43" s="235">
        <v>7</v>
      </c>
      <c r="X43" s="235">
        <v>8</v>
      </c>
      <c r="Y43" s="235">
        <f t="shared" si="1"/>
        <v>7.454545454545454</v>
      </c>
      <c r="Z43" s="239">
        <f t="shared" si="2"/>
        <v>7.365079365079365</v>
      </c>
      <c r="AA43" s="237" t="s">
        <v>4</v>
      </c>
      <c r="AB43" s="237" t="s">
        <v>4</v>
      </c>
      <c r="AC43" s="237" t="s">
        <v>4</v>
      </c>
      <c r="AD43" s="237" t="s">
        <v>10</v>
      </c>
      <c r="AE43" s="238"/>
    </row>
    <row r="44" spans="1:31" ht="15">
      <c r="A44" s="231">
        <v>37</v>
      </c>
      <c r="B44" s="232" t="s">
        <v>384</v>
      </c>
      <c r="C44" s="233" t="s">
        <v>385</v>
      </c>
      <c r="D44" s="234">
        <v>7</v>
      </c>
      <c r="E44" s="234">
        <v>6</v>
      </c>
      <c r="F44" s="234">
        <v>6</v>
      </c>
      <c r="G44" s="234">
        <v>7</v>
      </c>
      <c r="H44" s="234">
        <v>6</v>
      </c>
      <c r="I44" s="234">
        <v>6</v>
      </c>
      <c r="J44" s="234">
        <v>7</v>
      </c>
      <c r="K44" s="234">
        <v>7</v>
      </c>
      <c r="L44" s="234">
        <v>5</v>
      </c>
      <c r="M44" s="234">
        <v>6</v>
      </c>
      <c r="N44" s="234">
        <v>5</v>
      </c>
      <c r="O44" s="234">
        <v>7</v>
      </c>
      <c r="P44" s="234">
        <v>6</v>
      </c>
      <c r="Q44" s="235">
        <f t="shared" si="0"/>
        <v>6.170731707317073</v>
      </c>
      <c r="R44" s="235">
        <v>7</v>
      </c>
      <c r="S44" s="235">
        <v>7</v>
      </c>
      <c r="T44" s="235">
        <v>5</v>
      </c>
      <c r="U44" s="235">
        <v>7</v>
      </c>
      <c r="V44" s="235">
        <v>6</v>
      </c>
      <c r="W44" s="235">
        <v>6</v>
      </c>
      <c r="X44" s="235">
        <v>7</v>
      </c>
      <c r="Y44" s="235">
        <f t="shared" si="1"/>
        <v>6.363636363636363</v>
      </c>
      <c r="Z44" s="235">
        <f t="shared" si="2"/>
        <v>6.238095238095238</v>
      </c>
      <c r="AA44" s="237" t="s">
        <v>4</v>
      </c>
      <c r="AB44" s="237" t="s">
        <v>4</v>
      </c>
      <c r="AC44" s="237" t="s">
        <v>4</v>
      </c>
      <c r="AD44" s="237" t="s">
        <v>272</v>
      </c>
      <c r="AE44" s="238"/>
    </row>
    <row r="45" spans="1:31" ht="15">
      <c r="A45" s="231">
        <v>38</v>
      </c>
      <c r="B45" s="232" t="s">
        <v>7</v>
      </c>
      <c r="C45" s="233" t="s">
        <v>386</v>
      </c>
      <c r="D45" s="234">
        <v>7</v>
      </c>
      <c r="E45" s="234">
        <v>8</v>
      </c>
      <c r="F45" s="234">
        <v>6</v>
      </c>
      <c r="G45" s="234">
        <v>7</v>
      </c>
      <c r="H45" s="234">
        <v>6</v>
      </c>
      <c r="I45" s="234">
        <v>5</v>
      </c>
      <c r="J45" s="234">
        <v>7</v>
      </c>
      <c r="K45" s="234">
        <v>5</v>
      </c>
      <c r="L45" s="234">
        <v>8</v>
      </c>
      <c r="M45" s="234">
        <v>7</v>
      </c>
      <c r="N45" s="234">
        <v>6</v>
      </c>
      <c r="O45" s="234">
        <v>7</v>
      </c>
      <c r="P45" s="234">
        <v>6</v>
      </c>
      <c r="Q45" s="235">
        <f t="shared" si="0"/>
        <v>6.536585365853658</v>
      </c>
      <c r="R45" s="235">
        <v>8</v>
      </c>
      <c r="S45" s="235">
        <v>8</v>
      </c>
      <c r="T45" s="235">
        <v>7</v>
      </c>
      <c r="U45" s="235">
        <v>8</v>
      </c>
      <c r="V45" s="235">
        <v>8</v>
      </c>
      <c r="W45" s="235">
        <v>8</v>
      </c>
      <c r="X45" s="235">
        <v>6</v>
      </c>
      <c r="Y45" s="235">
        <f t="shared" si="1"/>
        <v>7.7727272727272725</v>
      </c>
      <c r="Z45" s="239">
        <f t="shared" si="2"/>
        <v>6.968253968253968</v>
      </c>
      <c r="AA45" s="237" t="s">
        <v>4</v>
      </c>
      <c r="AB45" s="237" t="s">
        <v>348</v>
      </c>
      <c r="AC45" s="237" t="s">
        <v>348</v>
      </c>
      <c r="AD45" s="237" t="s">
        <v>10</v>
      </c>
      <c r="AE45" s="238"/>
    </row>
    <row r="46" spans="1:31" ht="15">
      <c r="A46" s="231">
        <v>39</v>
      </c>
      <c r="B46" s="232" t="s">
        <v>29</v>
      </c>
      <c r="C46" s="233" t="s">
        <v>387</v>
      </c>
      <c r="D46" s="234">
        <v>6</v>
      </c>
      <c r="E46" s="234">
        <v>6</v>
      </c>
      <c r="F46" s="234">
        <v>5</v>
      </c>
      <c r="G46" s="234">
        <v>5</v>
      </c>
      <c r="H46" s="234">
        <v>5</v>
      </c>
      <c r="I46" s="234">
        <v>7</v>
      </c>
      <c r="J46" s="234">
        <v>7</v>
      </c>
      <c r="K46" s="234">
        <v>7</v>
      </c>
      <c r="L46" s="234">
        <v>5</v>
      </c>
      <c r="M46" s="234">
        <v>6</v>
      </c>
      <c r="N46" s="234">
        <v>5</v>
      </c>
      <c r="O46" s="234">
        <v>6</v>
      </c>
      <c r="P46" s="234">
        <v>5</v>
      </c>
      <c r="Q46" s="235">
        <f t="shared" si="0"/>
        <v>5.7073170731707314</v>
      </c>
      <c r="R46" s="235">
        <v>8</v>
      </c>
      <c r="S46" s="239">
        <v>4</v>
      </c>
      <c r="T46" s="235">
        <v>5</v>
      </c>
      <c r="U46" s="235">
        <v>6</v>
      </c>
      <c r="V46" s="235">
        <v>6</v>
      </c>
      <c r="W46" s="235">
        <v>5</v>
      </c>
      <c r="X46" s="235">
        <v>8</v>
      </c>
      <c r="Y46" s="235">
        <f t="shared" si="1"/>
        <v>5.590909090909091</v>
      </c>
      <c r="Z46" s="235">
        <f t="shared" si="2"/>
        <v>5.666666666666667</v>
      </c>
      <c r="AA46" s="237" t="s">
        <v>10</v>
      </c>
      <c r="AB46" s="237" t="s">
        <v>4</v>
      </c>
      <c r="AC46" s="237" t="s">
        <v>4</v>
      </c>
      <c r="AD46" s="237" t="s">
        <v>15</v>
      </c>
      <c r="AE46" s="238"/>
    </row>
    <row r="47" spans="1:31" ht="15">
      <c r="A47" s="231">
        <v>40</v>
      </c>
      <c r="B47" s="232" t="s">
        <v>388</v>
      </c>
      <c r="C47" s="233" t="s">
        <v>389</v>
      </c>
      <c r="D47" s="234">
        <v>7</v>
      </c>
      <c r="E47" s="234">
        <v>7</v>
      </c>
      <c r="F47" s="234">
        <v>7</v>
      </c>
      <c r="G47" s="234">
        <v>6</v>
      </c>
      <c r="H47" s="234">
        <v>6</v>
      </c>
      <c r="I47" s="234">
        <v>7</v>
      </c>
      <c r="J47" s="234">
        <v>7</v>
      </c>
      <c r="K47" s="234">
        <v>8</v>
      </c>
      <c r="L47" s="234">
        <v>7</v>
      </c>
      <c r="M47" s="234">
        <v>6</v>
      </c>
      <c r="N47" s="234">
        <v>7</v>
      </c>
      <c r="O47" s="234">
        <v>7</v>
      </c>
      <c r="P47" s="234">
        <v>7</v>
      </c>
      <c r="Q47" s="235">
        <f t="shared" si="0"/>
        <v>6.829268292682927</v>
      </c>
      <c r="R47" s="235">
        <v>9</v>
      </c>
      <c r="S47" s="235">
        <v>8</v>
      </c>
      <c r="T47" s="235">
        <v>6</v>
      </c>
      <c r="U47" s="235">
        <v>8</v>
      </c>
      <c r="V47" s="235">
        <v>6</v>
      </c>
      <c r="W47" s="235">
        <v>6</v>
      </c>
      <c r="X47" s="239">
        <v>3</v>
      </c>
      <c r="Y47" s="235">
        <f t="shared" si="1"/>
        <v>6.863636363636363</v>
      </c>
      <c r="Z47" s="235">
        <f t="shared" si="2"/>
        <v>6.841269841269841</v>
      </c>
      <c r="AA47" s="237" t="s">
        <v>4</v>
      </c>
      <c r="AB47" s="237" t="s">
        <v>4</v>
      </c>
      <c r="AC47" s="237" t="s">
        <v>4</v>
      </c>
      <c r="AD47" s="237" t="s">
        <v>272</v>
      </c>
      <c r="AE47" s="238"/>
    </row>
    <row r="48" spans="1:31" ht="15">
      <c r="A48" s="231">
        <v>41</v>
      </c>
      <c r="B48" s="232" t="s">
        <v>390</v>
      </c>
      <c r="C48" s="233" t="s">
        <v>391</v>
      </c>
      <c r="D48" s="234">
        <v>6</v>
      </c>
      <c r="E48" s="234">
        <v>6</v>
      </c>
      <c r="F48" s="234">
        <v>6</v>
      </c>
      <c r="G48" s="234">
        <v>5</v>
      </c>
      <c r="H48" s="234">
        <v>5</v>
      </c>
      <c r="I48" s="234">
        <v>5</v>
      </c>
      <c r="J48" s="234">
        <v>6</v>
      </c>
      <c r="K48" s="234">
        <v>6</v>
      </c>
      <c r="L48" s="234">
        <v>6</v>
      </c>
      <c r="M48" s="234">
        <v>6</v>
      </c>
      <c r="N48" s="234">
        <v>6</v>
      </c>
      <c r="O48" s="234">
        <v>6</v>
      </c>
      <c r="P48" s="234">
        <v>5</v>
      </c>
      <c r="Q48" s="235">
        <f t="shared" si="0"/>
        <v>5.682926829268292</v>
      </c>
      <c r="R48" s="235">
        <v>8</v>
      </c>
      <c r="S48" s="235">
        <v>5</v>
      </c>
      <c r="T48" s="235">
        <v>5</v>
      </c>
      <c r="U48" s="235">
        <v>7</v>
      </c>
      <c r="V48" s="235">
        <v>5</v>
      </c>
      <c r="W48" s="235">
        <v>6</v>
      </c>
      <c r="X48" s="235">
        <v>7</v>
      </c>
      <c r="Y48" s="235">
        <f t="shared" si="1"/>
        <v>5.909090909090909</v>
      </c>
      <c r="Z48" s="235">
        <f t="shared" si="2"/>
        <v>5.761904761904762</v>
      </c>
      <c r="AA48" s="237" t="s">
        <v>4</v>
      </c>
      <c r="AB48" s="237" t="s">
        <v>4</v>
      </c>
      <c r="AC48" s="237" t="s">
        <v>4</v>
      </c>
      <c r="AD48" s="237" t="s">
        <v>15</v>
      </c>
      <c r="AE48" s="238"/>
    </row>
    <row r="49" spans="1:31" ht="15">
      <c r="A49" s="242">
        <v>42</v>
      </c>
      <c r="B49" s="243" t="s">
        <v>392</v>
      </c>
      <c r="C49" s="244" t="s">
        <v>393</v>
      </c>
      <c r="D49" s="245">
        <v>8</v>
      </c>
      <c r="E49" s="245">
        <v>6</v>
      </c>
      <c r="F49" s="245">
        <v>7</v>
      </c>
      <c r="G49" s="245">
        <v>7</v>
      </c>
      <c r="H49" s="245">
        <v>8</v>
      </c>
      <c r="I49" s="245">
        <v>8</v>
      </c>
      <c r="J49" s="245">
        <v>8</v>
      </c>
      <c r="K49" s="245">
        <v>6</v>
      </c>
      <c r="L49" s="245">
        <v>8</v>
      </c>
      <c r="M49" s="245">
        <v>8</v>
      </c>
      <c r="N49" s="245">
        <v>7</v>
      </c>
      <c r="O49" s="245">
        <v>8</v>
      </c>
      <c r="P49" s="245">
        <v>7</v>
      </c>
      <c r="Q49" s="246">
        <f t="shared" si="0"/>
        <v>7.341463414634147</v>
      </c>
      <c r="R49" s="246">
        <v>8</v>
      </c>
      <c r="S49" s="246">
        <v>8</v>
      </c>
      <c r="T49" s="246">
        <v>8</v>
      </c>
      <c r="U49" s="246">
        <v>8</v>
      </c>
      <c r="V49" s="246">
        <v>9</v>
      </c>
      <c r="W49" s="246">
        <v>9</v>
      </c>
      <c r="X49" s="246">
        <v>8</v>
      </c>
      <c r="Y49" s="246">
        <f t="shared" si="1"/>
        <v>8.363636363636363</v>
      </c>
      <c r="Z49" s="247">
        <f t="shared" si="2"/>
        <v>7.698412698412699</v>
      </c>
      <c r="AA49" s="248" t="s">
        <v>350</v>
      </c>
      <c r="AB49" s="248" t="s">
        <v>348</v>
      </c>
      <c r="AC49" s="248" t="s">
        <v>348</v>
      </c>
      <c r="AD49" s="248" t="s">
        <v>10</v>
      </c>
      <c r="AE49" s="249"/>
    </row>
    <row r="50" spans="1:31" ht="15.75">
      <c r="A50" s="250" t="s">
        <v>394</v>
      </c>
      <c r="B50" s="250"/>
      <c r="C50" s="251" t="s">
        <v>395</v>
      </c>
      <c r="D50" s="211"/>
      <c r="E50" s="210"/>
      <c r="F50" s="445" t="s">
        <v>396</v>
      </c>
      <c r="G50" s="445"/>
      <c r="H50" s="210"/>
      <c r="I50" s="210"/>
      <c r="J50" s="250" t="s">
        <v>397</v>
      </c>
      <c r="K50" s="250"/>
      <c r="L50" s="250"/>
      <c r="M50" s="250"/>
      <c r="N50" s="446" t="s">
        <v>398</v>
      </c>
      <c r="O50" s="446"/>
      <c r="P50" s="446"/>
      <c r="Q50" s="250"/>
      <c r="R50" s="447" t="s">
        <v>72</v>
      </c>
      <c r="S50" s="447"/>
      <c r="T50" s="447"/>
      <c r="U50" s="447"/>
      <c r="V50" s="447"/>
      <c r="W50" s="447"/>
      <c r="X50" s="448" t="s">
        <v>399</v>
      </c>
      <c r="Y50" s="448"/>
      <c r="Z50" s="448"/>
      <c r="AA50" s="448"/>
      <c r="AB50" s="448"/>
      <c r="AC50" s="448"/>
      <c r="AD50" s="448"/>
      <c r="AE50" s="448"/>
    </row>
    <row r="51" spans="1:30" ht="15">
      <c r="A51" s="203"/>
      <c r="C51" s="452" t="s">
        <v>400</v>
      </c>
      <c r="D51" s="452"/>
      <c r="E51" s="210"/>
      <c r="F51" s="449" t="s">
        <v>401</v>
      </c>
      <c r="G51" s="449"/>
      <c r="H51" s="210"/>
      <c r="I51" s="210"/>
      <c r="J51" s="210"/>
      <c r="K51" s="210"/>
      <c r="L51" s="210"/>
      <c r="M51" s="210"/>
      <c r="N51" s="449" t="s">
        <v>402</v>
      </c>
      <c r="O51" s="449"/>
      <c r="P51" s="449"/>
      <c r="Q51" s="211"/>
      <c r="R51" s="212"/>
      <c r="S51" s="252"/>
      <c r="T51" s="252"/>
      <c r="U51" s="252"/>
      <c r="V51" s="212"/>
      <c r="W51" s="212"/>
      <c r="Z51" s="210"/>
      <c r="AA51" s="2"/>
      <c r="AB51" s="212"/>
      <c r="AC51" s="2"/>
      <c r="AD51" s="212"/>
    </row>
    <row r="52" spans="1:30" ht="15">
      <c r="A52" s="203"/>
      <c r="B52" s="208"/>
      <c r="C52" s="453" t="s">
        <v>403</v>
      </c>
      <c r="D52" s="453"/>
      <c r="E52" s="210"/>
      <c r="F52" s="210"/>
      <c r="G52" s="210"/>
      <c r="H52" s="210"/>
      <c r="I52" s="210"/>
      <c r="J52" s="253"/>
      <c r="K52" s="253"/>
      <c r="L52" s="253"/>
      <c r="M52" s="253"/>
      <c r="N52" s="449" t="s">
        <v>404</v>
      </c>
      <c r="O52" s="449"/>
      <c r="P52" s="449"/>
      <c r="Q52" s="254"/>
      <c r="R52" s="255"/>
      <c r="S52" s="254"/>
      <c r="T52" s="254"/>
      <c r="U52" s="254"/>
      <c r="V52" s="256"/>
      <c r="W52" s="256"/>
      <c r="X52" s="255"/>
      <c r="Y52" s="255"/>
      <c r="Z52" s="253"/>
      <c r="AA52" s="256"/>
      <c r="AB52" s="212"/>
      <c r="AC52" s="257"/>
      <c r="AD52" s="212"/>
    </row>
    <row r="53" spans="1:31" ht="15">
      <c r="A53" s="203"/>
      <c r="B53" s="204"/>
      <c r="C53" s="258"/>
      <c r="D53" s="211"/>
      <c r="E53" s="210"/>
      <c r="F53" s="210"/>
      <c r="G53" s="210"/>
      <c r="H53" s="210"/>
      <c r="I53" s="210"/>
      <c r="J53" s="253"/>
      <c r="K53" s="253"/>
      <c r="L53" s="253"/>
      <c r="M53" s="253"/>
      <c r="N53" s="449" t="s">
        <v>405</v>
      </c>
      <c r="O53" s="449"/>
      <c r="P53" s="449"/>
      <c r="Q53" s="254"/>
      <c r="R53" s="450" t="s">
        <v>67</v>
      </c>
      <c r="S53" s="451"/>
      <c r="T53" s="451"/>
      <c r="U53" s="451"/>
      <c r="V53" s="451"/>
      <c r="W53" s="451"/>
      <c r="X53" s="255"/>
      <c r="Y53" s="255"/>
      <c r="Z53" s="450" t="s">
        <v>406</v>
      </c>
      <c r="AA53" s="451"/>
      <c r="AB53" s="451"/>
      <c r="AC53" s="451"/>
      <c r="AD53" s="451"/>
      <c r="AE53" s="451"/>
    </row>
  </sheetData>
  <sheetProtection/>
  <mergeCells count="28">
    <mergeCell ref="C51:D51"/>
    <mergeCell ref="F51:G51"/>
    <mergeCell ref="N51:P51"/>
    <mergeCell ref="C52:D52"/>
    <mergeCell ref="N52:P52"/>
    <mergeCell ref="F50:G50"/>
    <mergeCell ref="N50:P50"/>
    <mergeCell ref="R50:W50"/>
    <mergeCell ref="X50:AE50"/>
    <mergeCell ref="N53:P53"/>
    <mergeCell ref="R53:W53"/>
    <mergeCell ref="Z53:AE53"/>
    <mergeCell ref="AE5:AE7"/>
    <mergeCell ref="Q6:Q7"/>
    <mergeCell ref="Y6:Y7"/>
    <mergeCell ref="Z5:Z7"/>
    <mergeCell ref="AA5:AA7"/>
    <mergeCell ref="AB5:AB7"/>
    <mergeCell ref="AC5:AC7"/>
    <mergeCell ref="A1:G1"/>
    <mergeCell ref="A2:G2"/>
    <mergeCell ref="A3:AD3"/>
    <mergeCell ref="A4:AD4"/>
    <mergeCell ref="A5:A7"/>
    <mergeCell ref="B5:C7"/>
    <mergeCell ref="D5:Q5"/>
    <mergeCell ref="R5:Y5"/>
    <mergeCell ref="AD5:AD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1">
      <selection activeCell="Q62" sqref="Q62"/>
    </sheetView>
  </sheetViews>
  <sheetFormatPr defaultColWidth="9.140625" defaultRowHeight="12.75"/>
  <cols>
    <col min="1" max="1" width="5.421875" style="0" customWidth="1"/>
    <col min="2" max="2" width="14.57421875" style="0" customWidth="1"/>
    <col min="3" max="3" width="7.7109375" style="0" bestFit="1" customWidth="1"/>
    <col min="4" max="4" width="5.00390625" style="0" bestFit="1" customWidth="1"/>
    <col min="5" max="5" width="4.57421875" style="0" bestFit="1" customWidth="1"/>
    <col min="6" max="7" width="3.28125" style="0" bestFit="1" customWidth="1"/>
    <col min="8" max="8" width="6.00390625" style="0" bestFit="1" customWidth="1"/>
    <col min="9" max="9" width="6.421875" style="0" bestFit="1" customWidth="1"/>
    <col min="10" max="10" width="3.28125" style="0" bestFit="1" customWidth="1"/>
    <col min="11" max="11" width="5.8515625" style="0" bestFit="1" customWidth="1"/>
    <col min="12" max="12" width="4.8515625" style="0" bestFit="1" customWidth="1"/>
    <col min="13" max="13" width="5.57421875" style="0" bestFit="1" customWidth="1"/>
    <col min="14" max="14" width="4.57421875" style="0" bestFit="1" customWidth="1"/>
    <col min="15" max="15" width="5.28125" style="0" bestFit="1" customWidth="1"/>
    <col min="16" max="16" width="5.57421875" style="0" bestFit="1" customWidth="1"/>
    <col min="17" max="17" width="9.421875" style="0" bestFit="1" customWidth="1"/>
    <col min="18" max="18" width="6.8515625" style="0" bestFit="1" customWidth="1"/>
    <col min="19" max="19" width="6.00390625" style="0" bestFit="1" customWidth="1"/>
    <col min="20" max="20" width="6.57421875" style="0" customWidth="1"/>
    <col min="21" max="21" width="7.00390625" style="0" customWidth="1"/>
    <col min="22" max="22" width="6.421875" style="0" customWidth="1"/>
    <col min="23" max="23" width="6.140625" style="0" customWidth="1"/>
    <col min="24" max="24" width="5.8515625" style="0" customWidth="1"/>
    <col min="25" max="25" width="6.7109375" style="0" customWidth="1"/>
    <col min="26" max="26" width="7.57421875" style="0" customWidth="1"/>
    <col min="27" max="27" width="7.421875" style="0" customWidth="1"/>
    <col min="28" max="28" width="7.8515625" style="0" customWidth="1"/>
  </cols>
  <sheetData>
    <row r="1" spans="1:22" ht="14.2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</row>
    <row r="2" spans="1:30" ht="17.25">
      <c r="A2" s="434" t="s">
        <v>407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</row>
    <row r="3" spans="1:30" ht="16.5">
      <c r="A3" s="454" t="s">
        <v>408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</row>
    <row r="4" spans="1:30" ht="12.75">
      <c r="A4" s="455" t="s">
        <v>176</v>
      </c>
      <c r="B4" s="458" t="s">
        <v>3</v>
      </c>
      <c r="C4" s="459"/>
      <c r="D4" s="464" t="s">
        <v>409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6"/>
      <c r="Q4" s="467" t="s">
        <v>289</v>
      </c>
      <c r="R4" s="470" t="s">
        <v>410</v>
      </c>
      <c r="S4" s="470"/>
      <c r="T4" s="470"/>
      <c r="U4" s="470"/>
      <c r="V4" s="470"/>
      <c r="W4" s="470"/>
      <c r="X4" s="470"/>
      <c r="Y4" s="471" t="s">
        <v>411</v>
      </c>
      <c r="Z4" s="471" t="s">
        <v>412</v>
      </c>
      <c r="AA4" s="474" t="s">
        <v>413</v>
      </c>
      <c r="AB4" s="471" t="s">
        <v>414</v>
      </c>
      <c r="AC4" s="471" t="s">
        <v>290</v>
      </c>
      <c r="AD4" s="471" t="s">
        <v>291</v>
      </c>
    </row>
    <row r="5" spans="1:30" ht="12.75">
      <c r="A5" s="456"/>
      <c r="B5" s="460"/>
      <c r="C5" s="461"/>
      <c r="D5" s="259" t="s">
        <v>415</v>
      </c>
      <c r="E5" s="477" t="s">
        <v>416</v>
      </c>
      <c r="F5" s="477" t="s">
        <v>417</v>
      </c>
      <c r="G5" s="477" t="s">
        <v>418</v>
      </c>
      <c r="H5" s="477" t="s">
        <v>419</v>
      </c>
      <c r="I5" s="477" t="s">
        <v>420</v>
      </c>
      <c r="J5" s="477" t="s">
        <v>421</v>
      </c>
      <c r="K5" s="477" t="s">
        <v>422</v>
      </c>
      <c r="L5" s="477" t="s">
        <v>423</v>
      </c>
      <c r="M5" s="477" t="s">
        <v>424</v>
      </c>
      <c r="N5" s="477" t="s">
        <v>425</v>
      </c>
      <c r="O5" s="477" t="s">
        <v>426</v>
      </c>
      <c r="P5" s="477" t="s">
        <v>427</v>
      </c>
      <c r="Q5" s="468"/>
      <c r="R5" s="260" t="s">
        <v>428</v>
      </c>
      <c r="S5" s="479" t="s">
        <v>429</v>
      </c>
      <c r="T5" s="479" t="s">
        <v>430</v>
      </c>
      <c r="U5" s="479" t="s">
        <v>431</v>
      </c>
      <c r="V5" s="479" t="s">
        <v>432</v>
      </c>
      <c r="W5" s="479" t="s">
        <v>433</v>
      </c>
      <c r="X5" s="479" t="s">
        <v>434</v>
      </c>
      <c r="Y5" s="472"/>
      <c r="Z5" s="472"/>
      <c r="AA5" s="475"/>
      <c r="AB5" s="472"/>
      <c r="AC5" s="472"/>
      <c r="AD5" s="472"/>
    </row>
    <row r="6" spans="1:30" ht="12.75">
      <c r="A6" s="456"/>
      <c r="B6" s="460"/>
      <c r="C6" s="461"/>
      <c r="D6" s="261" t="s">
        <v>435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68"/>
      <c r="R6" s="262"/>
      <c r="S6" s="479"/>
      <c r="T6" s="479"/>
      <c r="U6" s="479"/>
      <c r="V6" s="479"/>
      <c r="W6" s="479"/>
      <c r="X6" s="479"/>
      <c r="Y6" s="472"/>
      <c r="Z6" s="472"/>
      <c r="AA6" s="475"/>
      <c r="AB6" s="472"/>
      <c r="AC6" s="472"/>
      <c r="AD6" s="472"/>
    </row>
    <row r="7" spans="1:30" ht="15">
      <c r="A7" s="457"/>
      <c r="B7" s="462"/>
      <c r="C7" s="463"/>
      <c r="D7" s="263">
        <v>3</v>
      </c>
      <c r="E7" s="263">
        <v>3</v>
      </c>
      <c r="F7" s="263">
        <v>3</v>
      </c>
      <c r="G7" s="263">
        <v>3</v>
      </c>
      <c r="H7" s="263">
        <v>4</v>
      </c>
      <c r="I7" s="263">
        <v>4</v>
      </c>
      <c r="J7" s="263">
        <v>3</v>
      </c>
      <c r="K7" s="263">
        <v>4</v>
      </c>
      <c r="L7" s="263">
        <v>3</v>
      </c>
      <c r="M7" s="263">
        <v>2</v>
      </c>
      <c r="N7" s="263">
        <v>3</v>
      </c>
      <c r="O7" s="263">
        <v>3</v>
      </c>
      <c r="P7" s="264">
        <v>3</v>
      </c>
      <c r="Q7" s="469"/>
      <c r="R7" s="265">
        <v>3</v>
      </c>
      <c r="S7" s="265">
        <v>3</v>
      </c>
      <c r="T7" s="265">
        <v>4</v>
      </c>
      <c r="U7" s="265">
        <v>4</v>
      </c>
      <c r="V7" s="265">
        <v>1</v>
      </c>
      <c r="W7" s="265">
        <v>2</v>
      </c>
      <c r="X7" s="265">
        <v>5</v>
      </c>
      <c r="Y7" s="473"/>
      <c r="Z7" s="473"/>
      <c r="AA7" s="476"/>
      <c r="AB7" s="473"/>
      <c r="AC7" s="473"/>
      <c r="AD7" s="473"/>
    </row>
    <row r="8" spans="1:30" ht="14.25">
      <c r="A8" s="266">
        <v>1</v>
      </c>
      <c r="B8" s="380" t="s">
        <v>436</v>
      </c>
      <c r="C8" s="381" t="s">
        <v>330</v>
      </c>
      <c r="D8" s="267">
        <v>5</v>
      </c>
      <c r="E8" s="267">
        <v>6</v>
      </c>
      <c r="F8" s="267">
        <v>7</v>
      </c>
      <c r="G8" s="267">
        <v>7</v>
      </c>
      <c r="H8" s="267">
        <v>5</v>
      </c>
      <c r="I8" s="267">
        <v>6</v>
      </c>
      <c r="J8" s="267">
        <v>7</v>
      </c>
      <c r="K8" s="267">
        <v>8</v>
      </c>
      <c r="L8" s="267">
        <v>5</v>
      </c>
      <c r="M8" s="268">
        <v>7</v>
      </c>
      <c r="N8" s="269">
        <v>5</v>
      </c>
      <c r="O8" s="269">
        <v>7</v>
      </c>
      <c r="P8" s="267">
        <v>7</v>
      </c>
      <c r="Q8" s="270">
        <f>SUM(D8*3+E8*3+F8*3+G8*3+H8*4+I8*4+J8*3+K8*4+L8*3+M8*2+N8*3+P8*3+O8*3)/41</f>
        <v>6.2926829268292686</v>
      </c>
      <c r="R8" s="267">
        <v>4</v>
      </c>
      <c r="S8" s="267">
        <v>6</v>
      </c>
      <c r="T8" s="267">
        <v>6</v>
      </c>
      <c r="U8" s="267">
        <v>5</v>
      </c>
      <c r="V8" s="267">
        <v>6</v>
      </c>
      <c r="W8" s="267">
        <v>8</v>
      </c>
      <c r="X8" s="267">
        <v>7</v>
      </c>
      <c r="Y8" s="270">
        <f>(R8*3+S8*3+T8*4+U8*4+V8*1+W8*2+X8*5)/22</f>
        <v>5.954545454545454</v>
      </c>
      <c r="Z8" s="270">
        <f>(D8*3+E8*3+F8*3+G8*3+H8*4+I8*4+J8*3+K8*4+L8*3+M8*2+N8*3+O8*3+P8*3+R8*3+S8*3+T8*4+U8*4+V8*1+W8*2+X8*5)/63</f>
        <v>6.174603174603175</v>
      </c>
      <c r="AA8" s="271">
        <v>75</v>
      </c>
      <c r="AB8" s="271">
        <v>0.7</v>
      </c>
      <c r="AC8" s="272" t="s">
        <v>4</v>
      </c>
      <c r="AD8" s="271" t="s">
        <v>437</v>
      </c>
    </row>
    <row r="9" spans="1:30" ht="14.25">
      <c r="A9" s="273">
        <v>2</v>
      </c>
      <c r="B9" s="382" t="s">
        <v>438</v>
      </c>
      <c r="C9" s="383" t="s">
        <v>18</v>
      </c>
      <c r="D9" s="274">
        <v>5</v>
      </c>
      <c r="E9" s="202">
        <v>7</v>
      </c>
      <c r="F9" s="274">
        <v>6</v>
      </c>
      <c r="G9" s="274">
        <v>7</v>
      </c>
      <c r="H9" s="274">
        <v>7</v>
      </c>
      <c r="I9" s="274">
        <v>5</v>
      </c>
      <c r="J9" s="274">
        <v>5</v>
      </c>
      <c r="K9" s="274">
        <v>6</v>
      </c>
      <c r="L9" s="274">
        <v>5</v>
      </c>
      <c r="M9" s="275">
        <v>7</v>
      </c>
      <c r="N9" s="202">
        <v>5</v>
      </c>
      <c r="O9" s="202">
        <v>7</v>
      </c>
      <c r="P9" s="202">
        <v>6</v>
      </c>
      <c r="Q9" s="276">
        <f aca="true" t="shared" si="0" ref="Q9:Q36">SUM(D9*3+E9*3+F9*3+G9*3+H9*4+I9*4+J9*3+K9*4+L9*3+M9*2+N9*3+P9*3+O9*3)/41</f>
        <v>5.975609756097561</v>
      </c>
      <c r="R9" s="274">
        <v>5</v>
      </c>
      <c r="S9" s="202">
        <v>6</v>
      </c>
      <c r="T9" s="274">
        <v>6</v>
      </c>
      <c r="U9" s="274">
        <v>6</v>
      </c>
      <c r="V9" s="274">
        <v>6</v>
      </c>
      <c r="W9" s="274">
        <v>8</v>
      </c>
      <c r="X9" s="274">
        <v>7</v>
      </c>
      <c r="Y9" s="276">
        <f aca="true" t="shared" si="1" ref="Y9:Y49">(R9*3+S9*3+T9*4+U9*4+V9*1+W9*2+X9*5)/22</f>
        <v>6.2727272727272725</v>
      </c>
      <c r="Z9" s="276">
        <f aca="true" t="shared" si="2" ref="Z9:Z49">(D9*3+E9*3+F9*3+G9*3+H9*4+I9*4+J9*3+K9*4+L9*3+M9*2+N9*3+O9*3+P9*3+R9*3+S9*3+T9*4+U9*4+V9*1+W9*2+X9*5)/63</f>
        <v>6.079365079365079</v>
      </c>
      <c r="AA9" s="277">
        <v>60</v>
      </c>
      <c r="AB9" s="277">
        <v>0.6</v>
      </c>
      <c r="AC9" s="278" t="s">
        <v>10</v>
      </c>
      <c r="AD9" s="271" t="s">
        <v>437</v>
      </c>
    </row>
    <row r="10" spans="1:30" ht="14.25">
      <c r="A10" s="273">
        <v>3</v>
      </c>
      <c r="B10" s="384" t="s">
        <v>35</v>
      </c>
      <c r="C10" s="385" t="s">
        <v>18</v>
      </c>
      <c r="D10" s="274">
        <v>6</v>
      </c>
      <c r="E10" s="202">
        <v>6</v>
      </c>
      <c r="F10" s="274">
        <v>7</v>
      </c>
      <c r="G10" s="274">
        <v>7</v>
      </c>
      <c r="H10" s="274">
        <v>6</v>
      </c>
      <c r="I10" s="274">
        <v>6</v>
      </c>
      <c r="J10" s="274">
        <v>6</v>
      </c>
      <c r="K10" s="274">
        <v>7</v>
      </c>
      <c r="L10" s="274">
        <v>5</v>
      </c>
      <c r="M10" s="275">
        <v>7</v>
      </c>
      <c r="N10" s="202">
        <v>7</v>
      </c>
      <c r="O10" s="202">
        <v>6</v>
      </c>
      <c r="P10" s="202">
        <v>7</v>
      </c>
      <c r="Q10" s="276">
        <f t="shared" si="0"/>
        <v>6.365853658536586</v>
      </c>
      <c r="R10" s="274">
        <v>6</v>
      </c>
      <c r="S10" s="202">
        <v>5</v>
      </c>
      <c r="T10" s="274">
        <v>6</v>
      </c>
      <c r="U10" s="274">
        <v>8</v>
      </c>
      <c r="V10" s="274">
        <v>7</v>
      </c>
      <c r="W10" s="274">
        <v>8</v>
      </c>
      <c r="X10" s="274">
        <v>6</v>
      </c>
      <c r="Y10" s="276">
        <f t="shared" si="1"/>
        <v>6.454545454545454</v>
      </c>
      <c r="Z10" s="276">
        <f t="shared" si="2"/>
        <v>6.396825396825397</v>
      </c>
      <c r="AA10" s="277">
        <v>80</v>
      </c>
      <c r="AB10" s="277">
        <v>0.8</v>
      </c>
      <c r="AC10" s="278" t="s">
        <v>4</v>
      </c>
      <c r="AD10" s="277" t="s">
        <v>437</v>
      </c>
    </row>
    <row r="11" spans="1:30" ht="14.25">
      <c r="A11" s="266">
        <v>4</v>
      </c>
      <c r="B11" s="384" t="s">
        <v>17</v>
      </c>
      <c r="C11" s="385" t="s">
        <v>18</v>
      </c>
      <c r="D11" s="274">
        <v>8</v>
      </c>
      <c r="E11" s="202">
        <v>8</v>
      </c>
      <c r="F11" s="274">
        <v>7</v>
      </c>
      <c r="G11" s="274">
        <v>8</v>
      </c>
      <c r="H11" s="274">
        <v>8</v>
      </c>
      <c r="I11" s="274">
        <v>8</v>
      </c>
      <c r="J11" s="274">
        <v>8</v>
      </c>
      <c r="K11" s="274">
        <v>8</v>
      </c>
      <c r="L11" s="274">
        <v>5</v>
      </c>
      <c r="M11" s="275">
        <v>8</v>
      </c>
      <c r="N11" s="202">
        <v>7</v>
      </c>
      <c r="O11" s="202">
        <v>8</v>
      </c>
      <c r="P11" s="202">
        <v>7</v>
      </c>
      <c r="Q11" s="276">
        <f t="shared" si="0"/>
        <v>7.560975609756097</v>
      </c>
      <c r="R11" s="274">
        <v>7</v>
      </c>
      <c r="S11" s="202">
        <v>8</v>
      </c>
      <c r="T11" s="274">
        <v>8</v>
      </c>
      <c r="U11" s="274">
        <v>9</v>
      </c>
      <c r="V11" s="274">
        <v>8</v>
      </c>
      <c r="W11" s="274">
        <v>8</v>
      </c>
      <c r="X11" s="274">
        <v>9</v>
      </c>
      <c r="Y11" s="276">
        <f t="shared" si="1"/>
        <v>8.272727272727273</v>
      </c>
      <c r="Z11" s="276">
        <f t="shared" si="2"/>
        <v>7.809523809523809</v>
      </c>
      <c r="AA11" s="277">
        <v>86</v>
      </c>
      <c r="AB11" s="277">
        <v>0.8</v>
      </c>
      <c r="AC11" s="278" t="s">
        <v>4</v>
      </c>
      <c r="AD11" s="202" t="s">
        <v>269</v>
      </c>
    </row>
    <row r="12" spans="1:30" ht="14.25">
      <c r="A12" s="273">
        <v>5</v>
      </c>
      <c r="B12" s="384" t="s">
        <v>439</v>
      </c>
      <c r="C12" s="385" t="s">
        <v>18</v>
      </c>
      <c r="D12" s="274">
        <v>5</v>
      </c>
      <c r="E12" s="202">
        <v>6</v>
      </c>
      <c r="F12" s="274">
        <v>6</v>
      </c>
      <c r="G12" s="274">
        <v>6</v>
      </c>
      <c r="H12" s="274">
        <v>5</v>
      </c>
      <c r="I12" s="274">
        <v>5</v>
      </c>
      <c r="J12" s="274">
        <v>6</v>
      </c>
      <c r="K12" s="274">
        <v>6</v>
      </c>
      <c r="L12" s="274">
        <v>5</v>
      </c>
      <c r="M12" s="275">
        <v>7</v>
      </c>
      <c r="N12" s="202">
        <v>5</v>
      </c>
      <c r="O12" s="202">
        <v>8</v>
      </c>
      <c r="P12" s="202">
        <v>7</v>
      </c>
      <c r="Q12" s="276">
        <f t="shared" si="0"/>
        <v>5.853658536585366</v>
      </c>
      <c r="R12" s="274">
        <v>5</v>
      </c>
      <c r="S12" s="202">
        <v>6</v>
      </c>
      <c r="T12" s="274">
        <v>6</v>
      </c>
      <c r="U12" s="274">
        <v>6</v>
      </c>
      <c r="V12" s="274">
        <v>7</v>
      </c>
      <c r="W12" s="274">
        <v>8</v>
      </c>
      <c r="X12" s="274">
        <v>8</v>
      </c>
      <c r="Y12" s="276">
        <f t="shared" si="1"/>
        <v>6.545454545454546</v>
      </c>
      <c r="Z12" s="276">
        <f t="shared" si="2"/>
        <v>6.095238095238095</v>
      </c>
      <c r="AA12" s="277">
        <v>65</v>
      </c>
      <c r="AB12" s="277">
        <v>0.7</v>
      </c>
      <c r="AC12" s="278" t="s">
        <v>10</v>
      </c>
      <c r="AD12" s="271" t="s">
        <v>437</v>
      </c>
    </row>
    <row r="13" spans="1:30" ht="14.25">
      <c r="A13" s="273">
        <v>6</v>
      </c>
      <c r="B13" s="384" t="s">
        <v>7</v>
      </c>
      <c r="C13" s="385" t="s">
        <v>20</v>
      </c>
      <c r="D13" s="274">
        <v>6</v>
      </c>
      <c r="E13" s="202">
        <v>6</v>
      </c>
      <c r="F13" s="274">
        <v>6</v>
      </c>
      <c r="G13" s="274">
        <v>6</v>
      </c>
      <c r="H13" s="274">
        <v>6</v>
      </c>
      <c r="I13" s="274">
        <v>5</v>
      </c>
      <c r="J13" s="274">
        <v>6</v>
      </c>
      <c r="K13" s="274">
        <v>8</v>
      </c>
      <c r="L13" s="274">
        <v>5</v>
      </c>
      <c r="M13" s="275">
        <v>7</v>
      </c>
      <c r="N13" s="202">
        <v>5</v>
      </c>
      <c r="O13" s="202">
        <v>8</v>
      </c>
      <c r="P13" s="202">
        <v>6</v>
      </c>
      <c r="Q13" s="276">
        <f t="shared" si="0"/>
        <v>6.146341463414634</v>
      </c>
      <c r="R13" s="274">
        <v>5</v>
      </c>
      <c r="S13" s="202">
        <v>7</v>
      </c>
      <c r="T13" s="274">
        <v>6</v>
      </c>
      <c r="U13" s="274">
        <v>7</v>
      </c>
      <c r="V13" s="274">
        <v>7</v>
      </c>
      <c r="W13" s="274">
        <v>8</v>
      </c>
      <c r="X13" s="274">
        <v>6</v>
      </c>
      <c r="Y13" s="276">
        <f t="shared" si="1"/>
        <v>6.409090909090909</v>
      </c>
      <c r="Z13" s="276">
        <f t="shared" si="2"/>
        <v>6.238095238095238</v>
      </c>
      <c r="AA13" s="277">
        <v>80</v>
      </c>
      <c r="AB13" s="277">
        <v>0.8</v>
      </c>
      <c r="AC13" s="278" t="s">
        <v>4</v>
      </c>
      <c r="AD13" s="277" t="s">
        <v>437</v>
      </c>
    </row>
    <row r="14" spans="1:30" ht="14.25">
      <c r="A14" s="266">
        <v>7</v>
      </c>
      <c r="B14" s="384" t="s">
        <v>7</v>
      </c>
      <c r="C14" s="385" t="s">
        <v>440</v>
      </c>
      <c r="D14" s="274">
        <v>5</v>
      </c>
      <c r="E14" s="202">
        <v>6</v>
      </c>
      <c r="F14" s="274">
        <v>7</v>
      </c>
      <c r="G14" s="274">
        <v>6</v>
      </c>
      <c r="H14" s="274">
        <v>5</v>
      </c>
      <c r="I14" s="274">
        <v>6</v>
      </c>
      <c r="J14" s="274">
        <v>5</v>
      </c>
      <c r="K14" s="274">
        <v>6</v>
      </c>
      <c r="L14" s="279">
        <v>4</v>
      </c>
      <c r="M14" s="275">
        <v>7</v>
      </c>
      <c r="N14" s="274">
        <v>5</v>
      </c>
      <c r="O14" s="202">
        <v>8</v>
      </c>
      <c r="P14" s="202">
        <v>6</v>
      </c>
      <c r="Q14" s="276">
        <f t="shared" si="0"/>
        <v>5.804878048780488</v>
      </c>
      <c r="R14" s="274">
        <v>6</v>
      </c>
      <c r="S14" s="202">
        <v>6</v>
      </c>
      <c r="T14" s="274">
        <v>5</v>
      </c>
      <c r="U14" s="274">
        <v>6</v>
      </c>
      <c r="V14" s="274">
        <v>7</v>
      </c>
      <c r="W14" s="274">
        <v>8</v>
      </c>
      <c r="X14" s="274">
        <v>6</v>
      </c>
      <c r="Y14" s="276">
        <f t="shared" si="1"/>
        <v>6.045454545454546</v>
      </c>
      <c r="Z14" s="276">
        <f t="shared" si="2"/>
        <v>5.888888888888889</v>
      </c>
      <c r="AA14" s="277">
        <v>60</v>
      </c>
      <c r="AB14" s="277">
        <v>0.6</v>
      </c>
      <c r="AC14" s="278" t="s">
        <v>10</v>
      </c>
      <c r="AD14" s="271" t="s">
        <v>437</v>
      </c>
    </row>
    <row r="15" spans="1:30" ht="14.25">
      <c r="A15" s="273">
        <v>8</v>
      </c>
      <c r="B15" s="382" t="s">
        <v>441</v>
      </c>
      <c r="C15" s="383" t="s">
        <v>442</v>
      </c>
      <c r="D15" s="274">
        <v>7</v>
      </c>
      <c r="E15" s="202">
        <v>7</v>
      </c>
      <c r="F15" s="274">
        <v>5</v>
      </c>
      <c r="G15" s="274">
        <v>6</v>
      </c>
      <c r="H15" s="274">
        <v>6</v>
      </c>
      <c r="I15" s="274">
        <v>5</v>
      </c>
      <c r="J15" s="274">
        <v>6</v>
      </c>
      <c r="K15" s="274">
        <v>7</v>
      </c>
      <c r="L15" s="274">
        <v>5</v>
      </c>
      <c r="M15" s="275">
        <v>7</v>
      </c>
      <c r="N15" s="202">
        <v>6</v>
      </c>
      <c r="O15" s="202">
        <v>8</v>
      </c>
      <c r="P15" s="202">
        <v>6</v>
      </c>
      <c r="Q15" s="276">
        <f t="shared" si="0"/>
        <v>6.195121951219512</v>
      </c>
      <c r="R15" s="274">
        <v>5</v>
      </c>
      <c r="S15" s="202">
        <v>6</v>
      </c>
      <c r="T15" s="274">
        <v>6</v>
      </c>
      <c r="U15" s="274">
        <v>5</v>
      </c>
      <c r="V15" s="274">
        <v>5</v>
      </c>
      <c r="W15" s="274">
        <v>8</v>
      </c>
      <c r="X15" s="274">
        <v>7</v>
      </c>
      <c r="Y15" s="276">
        <f t="shared" si="1"/>
        <v>6.045454545454546</v>
      </c>
      <c r="Z15" s="276">
        <f t="shared" si="2"/>
        <v>6.142857142857143</v>
      </c>
      <c r="AA15" s="277">
        <v>80</v>
      </c>
      <c r="AB15" s="277">
        <v>0.8</v>
      </c>
      <c r="AC15" s="278" t="s">
        <v>4</v>
      </c>
      <c r="AD15" s="271" t="s">
        <v>437</v>
      </c>
    </row>
    <row r="16" spans="1:30" ht="14.25">
      <c r="A16" s="273">
        <v>9</v>
      </c>
      <c r="B16" s="384" t="s">
        <v>443</v>
      </c>
      <c r="C16" s="385" t="s">
        <v>444</v>
      </c>
      <c r="D16" s="274">
        <v>7</v>
      </c>
      <c r="E16" s="202">
        <v>5</v>
      </c>
      <c r="F16" s="274">
        <v>7</v>
      </c>
      <c r="G16" s="274">
        <v>7</v>
      </c>
      <c r="H16" s="274">
        <v>6</v>
      </c>
      <c r="I16" s="274">
        <v>6</v>
      </c>
      <c r="J16" s="274">
        <v>7</v>
      </c>
      <c r="K16" s="274">
        <v>6</v>
      </c>
      <c r="L16" s="274">
        <v>5</v>
      </c>
      <c r="M16" s="275">
        <v>7</v>
      </c>
      <c r="N16" s="202">
        <v>7</v>
      </c>
      <c r="O16" s="202">
        <v>8</v>
      </c>
      <c r="P16" s="202">
        <v>7</v>
      </c>
      <c r="Q16" s="276">
        <f t="shared" si="0"/>
        <v>6.487804878048781</v>
      </c>
      <c r="R16" s="274">
        <v>6</v>
      </c>
      <c r="S16" s="202">
        <v>7</v>
      </c>
      <c r="T16" s="274">
        <v>6</v>
      </c>
      <c r="U16" s="274">
        <v>5</v>
      </c>
      <c r="V16" s="274">
        <v>6</v>
      </c>
      <c r="W16" s="274">
        <v>8</v>
      </c>
      <c r="X16" s="274">
        <v>6</v>
      </c>
      <c r="Y16" s="276">
        <f t="shared" si="1"/>
        <v>6.136363636363637</v>
      </c>
      <c r="Z16" s="276">
        <f t="shared" si="2"/>
        <v>6.365079365079365</v>
      </c>
      <c r="AA16" s="277">
        <v>82</v>
      </c>
      <c r="AB16" s="277">
        <v>0.8</v>
      </c>
      <c r="AC16" s="278" t="s">
        <v>4</v>
      </c>
      <c r="AD16" s="271" t="s">
        <v>437</v>
      </c>
    </row>
    <row r="17" spans="1:30" ht="14.25">
      <c r="A17" s="266">
        <v>10</v>
      </c>
      <c r="B17" s="384" t="s">
        <v>445</v>
      </c>
      <c r="C17" s="385" t="s">
        <v>446</v>
      </c>
      <c r="D17" s="274">
        <v>5</v>
      </c>
      <c r="E17" s="202">
        <v>7</v>
      </c>
      <c r="F17" s="274">
        <v>6</v>
      </c>
      <c r="G17" s="274">
        <v>7</v>
      </c>
      <c r="H17" s="274">
        <v>7</v>
      </c>
      <c r="I17" s="274">
        <v>6</v>
      </c>
      <c r="J17" s="274">
        <v>6</v>
      </c>
      <c r="K17" s="274">
        <v>7</v>
      </c>
      <c r="L17" s="274">
        <v>5</v>
      </c>
      <c r="M17" s="275">
        <v>8</v>
      </c>
      <c r="N17" s="202">
        <v>5</v>
      </c>
      <c r="O17" s="202">
        <v>8</v>
      </c>
      <c r="P17" s="202">
        <v>6</v>
      </c>
      <c r="Q17" s="276">
        <f t="shared" si="0"/>
        <v>6.365853658536586</v>
      </c>
      <c r="R17" s="274">
        <v>5</v>
      </c>
      <c r="S17" s="202">
        <v>6</v>
      </c>
      <c r="T17" s="274">
        <v>5</v>
      </c>
      <c r="U17" s="274">
        <v>7</v>
      </c>
      <c r="V17" s="274">
        <v>5</v>
      </c>
      <c r="W17" s="274">
        <v>8</v>
      </c>
      <c r="X17" s="274">
        <v>8</v>
      </c>
      <c r="Y17" s="276">
        <f t="shared" si="1"/>
        <v>6.454545454545454</v>
      </c>
      <c r="Z17" s="276">
        <f t="shared" si="2"/>
        <v>6.396825396825397</v>
      </c>
      <c r="AA17" s="277">
        <v>78</v>
      </c>
      <c r="AB17" s="277">
        <v>0.7</v>
      </c>
      <c r="AC17" s="278" t="s">
        <v>4</v>
      </c>
      <c r="AD17" s="271" t="s">
        <v>437</v>
      </c>
    </row>
    <row r="18" spans="1:30" ht="14.25">
      <c r="A18" s="273">
        <v>11</v>
      </c>
      <c r="B18" s="384" t="s">
        <v>7</v>
      </c>
      <c r="C18" s="385" t="s">
        <v>342</v>
      </c>
      <c r="D18" s="274">
        <v>5</v>
      </c>
      <c r="E18" s="202">
        <v>7</v>
      </c>
      <c r="F18" s="274">
        <v>6</v>
      </c>
      <c r="G18" s="274">
        <v>7</v>
      </c>
      <c r="H18" s="274">
        <v>7</v>
      </c>
      <c r="I18" s="274">
        <v>5</v>
      </c>
      <c r="J18" s="274">
        <v>6</v>
      </c>
      <c r="K18" s="274">
        <v>6</v>
      </c>
      <c r="L18" s="274">
        <v>5</v>
      </c>
      <c r="M18" s="275">
        <v>7</v>
      </c>
      <c r="N18" s="202">
        <v>6</v>
      </c>
      <c r="O18" s="202">
        <v>8</v>
      </c>
      <c r="P18" s="202">
        <v>7</v>
      </c>
      <c r="Q18" s="276">
        <f t="shared" si="0"/>
        <v>6.2682926829268295</v>
      </c>
      <c r="R18" s="274">
        <v>5</v>
      </c>
      <c r="S18" s="202">
        <v>6</v>
      </c>
      <c r="T18" s="274">
        <v>6</v>
      </c>
      <c r="U18" s="274">
        <v>8</v>
      </c>
      <c r="V18" s="274">
        <v>5</v>
      </c>
      <c r="W18" s="274">
        <v>8</v>
      </c>
      <c r="X18" s="274">
        <v>7</v>
      </c>
      <c r="Y18" s="276">
        <f t="shared" si="1"/>
        <v>6.590909090909091</v>
      </c>
      <c r="Z18" s="276">
        <f t="shared" si="2"/>
        <v>6.380952380952381</v>
      </c>
      <c r="AA18" s="277">
        <v>84</v>
      </c>
      <c r="AB18" s="277">
        <v>0.8</v>
      </c>
      <c r="AC18" s="278" t="s">
        <v>4</v>
      </c>
      <c r="AD18" s="277" t="s">
        <v>437</v>
      </c>
    </row>
    <row r="19" spans="1:30" ht="14.25">
      <c r="A19" s="273">
        <v>12</v>
      </c>
      <c r="B19" s="382" t="s">
        <v>447</v>
      </c>
      <c r="C19" s="383" t="s">
        <v>448</v>
      </c>
      <c r="D19" s="274">
        <v>5</v>
      </c>
      <c r="E19" s="202">
        <v>7</v>
      </c>
      <c r="F19" s="274">
        <v>6</v>
      </c>
      <c r="G19" s="274">
        <v>5</v>
      </c>
      <c r="H19" s="274">
        <v>5</v>
      </c>
      <c r="I19" s="274">
        <v>6</v>
      </c>
      <c r="J19" s="274">
        <v>5</v>
      </c>
      <c r="K19" s="274">
        <v>6</v>
      </c>
      <c r="L19" s="274">
        <v>5</v>
      </c>
      <c r="M19" s="275">
        <v>5</v>
      </c>
      <c r="N19" s="202">
        <v>5</v>
      </c>
      <c r="O19" s="202">
        <v>8</v>
      </c>
      <c r="P19" s="202">
        <v>6</v>
      </c>
      <c r="Q19" s="276">
        <f t="shared" si="0"/>
        <v>5.7073170731707314</v>
      </c>
      <c r="R19" s="274">
        <v>3</v>
      </c>
      <c r="S19" s="280">
        <v>2</v>
      </c>
      <c r="T19" s="274">
        <v>2</v>
      </c>
      <c r="U19" s="274">
        <v>5</v>
      </c>
      <c r="V19" s="274">
        <v>6</v>
      </c>
      <c r="W19" s="274">
        <v>7</v>
      </c>
      <c r="X19" s="274">
        <v>5</v>
      </c>
      <c r="Y19" s="276">
        <f t="shared" si="1"/>
        <v>4</v>
      </c>
      <c r="Z19" s="276">
        <f t="shared" si="2"/>
        <v>5.111111111111111</v>
      </c>
      <c r="AA19" s="277">
        <v>70</v>
      </c>
      <c r="AB19" s="277">
        <v>0.7</v>
      </c>
      <c r="AC19" s="278" t="s">
        <v>4</v>
      </c>
      <c r="AD19" s="277" t="s">
        <v>449</v>
      </c>
    </row>
    <row r="20" spans="1:30" ht="14.25">
      <c r="A20" s="266">
        <v>13</v>
      </c>
      <c r="B20" s="384" t="s">
        <v>450</v>
      </c>
      <c r="C20" s="385" t="s">
        <v>451</v>
      </c>
      <c r="D20" s="274">
        <v>5</v>
      </c>
      <c r="E20" s="202">
        <v>7</v>
      </c>
      <c r="F20" s="274">
        <v>6</v>
      </c>
      <c r="G20" s="274">
        <v>7</v>
      </c>
      <c r="H20" s="274">
        <v>5</v>
      </c>
      <c r="I20" s="274">
        <v>5</v>
      </c>
      <c r="J20" s="274">
        <v>5</v>
      </c>
      <c r="K20" s="274">
        <v>5</v>
      </c>
      <c r="L20" s="279">
        <v>2</v>
      </c>
      <c r="M20" s="275">
        <v>5</v>
      </c>
      <c r="N20" s="202">
        <v>6</v>
      </c>
      <c r="O20" s="202">
        <v>8</v>
      </c>
      <c r="P20" s="202">
        <v>7</v>
      </c>
      <c r="Q20" s="276">
        <f t="shared" si="0"/>
        <v>5.585365853658536</v>
      </c>
      <c r="R20" s="274">
        <v>5</v>
      </c>
      <c r="S20" s="202">
        <v>7</v>
      </c>
      <c r="T20" s="274">
        <v>4</v>
      </c>
      <c r="U20" s="280">
        <v>4</v>
      </c>
      <c r="V20" s="274">
        <v>6</v>
      </c>
      <c r="W20" s="274">
        <v>8</v>
      </c>
      <c r="X20" s="274">
        <v>6</v>
      </c>
      <c r="Y20" s="276">
        <f t="shared" si="1"/>
        <v>5.454545454545454</v>
      </c>
      <c r="Z20" s="276">
        <f t="shared" si="2"/>
        <v>5.5396825396825395</v>
      </c>
      <c r="AA20" s="277">
        <v>70</v>
      </c>
      <c r="AB20" s="277">
        <v>0.7</v>
      </c>
      <c r="AC20" s="278" t="s">
        <v>4</v>
      </c>
      <c r="AD20" s="277" t="s">
        <v>449</v>
      </c>
    </row>
    <row r="21" spans="1:30" ht="14.25">
      <c r="A21" s="273">
        <v>14</v>
      </c>
      <c r="B21" s="382" t="s">
        <v>452</v>
      </c>
      <c r="C21" s="383" t="s">
        <v>11</v>
      </c>
      <c r="D21" s="274">
        <v>6</v>
      </c>
      <c r="E21" s="202">
        <v>6</v>
      </c>
      <c r="F21" s="274">
        <v>7</v>
      </c>
      <c r="G21" s="274">
        <v>8</v>
      </c>
      <c r="H21" s="274">
        <v>5</v>
      </c>
      <c r="I21" s="274">
        <v>6</v>
      </c>
      <c r="J21" s="274">
        <v>7</v>
      </c>
      <c r="K21" s="274">
        <v>7</v>
      </c>
      <c r="L21" s="274">
        <v>5</v>
      </c>
      <c r="M21" s="275">
        <v>7</v>
      </c>
      <c r="N21" s="202">
        <v>7</v>
      </c>
      <c r="O21" s="202">
        <v>8</v>
      </c>
      <c r="P21" s="202">
        <v>7</v>
      </c>
      <c r="Q21" s="276">
        <f t="shared" si="0"/>
        <v>6.560975609756097</v>
      </c>
      <c r="R21" s="274">
        <v>7</v>
      </c>
      <c r="S21" s="202">
        <v>7</v>
      </c>
      <c r="T21" s="274">
        <v>7</v>
      </c>
      <c r="U21" s="274">
        <v>6</v>
      </c>
      <c r="V21" s="274">
        <v>8</v>
      </c>
      <c r="W21" s="274">
        <v>8</v>
      </c>
      <c r="X21" s="274">
        <v>7</v>
      </c>
      <c r="Y21" s="276">
        <f t="shared" si="1"/>
        <v>6.954545454545454</v>
      </c>
      <c r="Z21" s="276">
        <f t="shared" si="2"/>
        <v>6.698412698412699</v>
      </c>
      <c r="AA21" s="277">
        <v>84</v>
      </c>
      <c r="AB21" s="277">
        <v>0.8</v>
      </c>
      <c r="AC21" s="278" t="s">
        <v>4</v>
      </c>
      <c r="AD21" s="277" t="s">
        <v>437</v>
      </c>
    </row>
    <row r="22" spans="1:30" ht="14.25">
      <c r="A22" s="273">
        <v>15</v>
      </c>
      <c r="B22" s="382" t="s">
        <v>453</v>
      </c>
      <c r="C22" s="383" t="s">
        <v>11</v>
      </c>
      <c r="D22" s="274">
        <v>8</v>
      </c>
      <c r="E22" s="202">
        <v>6</v>
      </c>
      <c r="F22" s="202">
        <v>5</v>
      </c>
      <c r="G22" s="202">
        <v>8</v>
      </c>
      <c r="H22" s="202">
        <v>6</v>
      </c>
      <c r="I22" s="202">
        <v>6</v>
      </c>
      <c r="J22" s="202">
        <v>7</v>
      </c>
      <c r="K22" s="202">
        <v>7</v>
      </c>
      <c r="L22" s="202">
        <v>6</v>
      </c>
      <c r="M22" s="275">
        <v>8</v>
      </c>
      <c r="N22" s="202">
        <v>7</v>
      </c>
      <c r="O22" s="202">
        <v>8</v>
      </c>
      <c r="P22" s="202">
        <v>7</v>
      </c>
      <c r="Q22" s="276">
        <f t="shared" si="0"/>
        <v>6.780487804878049</v>
      </c>
      <c r="R22" s="274">
        <v>7</v>
      </c>
      <c r="S22" s="202">
        <v>6</v>
      </c>
      <c r="T22" s="202">
        <v>8</v>
      </c>
      <c r="U22" s="202">
        <v>5</v>
      </c>
      <c r="V22" s="202">
        <v>6</v>
      </c>
      <c r="W22" s="202">
        <v>8</v>
      </c>
      <c r="X22" s="202">
        <v>6</v>
      </c>
      <c r="Y22" s="276">
        <f t="shared" si="1"/>
        <v>6.5</v>
      </c>
      <c r="Z22" s="276">
        <f t="shared" si="2"/>
        <v>6.682539682539683</v>
      </c>
      <c r="AA22" s="277">
        <v>86</v>
      </c>
      <c r="AB22" s="277">
        <v>0.8</v>
      </c>
      <c r="AC22" s="278" t="s">
        <v>4</v>
      </c>
      <c r="AD22" s="277" t="s">
        <v>437</v>
      </c>
    </row>
    <row r="23" spans="1:30" ht="14.25">
      <c r="A23" s="266">
        <v>16</v>
      </c>
      <c r="B23" s="382" t="s">
        <v>454</v>
      </c>
      <c r="C23" s="383" t="s">
        <v>11</v>
      </c>
      <c r="D23" s="274">
        <v>5</v>
      </c>
      <c r="E23" s="202">
        <v>7</v>
      </c>
      <c r="F23" s="277">
        <v>6</v>
      </c>
      <c r="G23" s="202">
        <v>7</v>
      </c>
      <c r="H23" s="202">
        <v>5</v>
      </c>
      <c r="I23" s="202">
        <v>6</v>
      </c>
      <c r="J23" s="202">
        <v>5</v>
      </c>
      <c r="K23" s="202">
        <v>5</v>
      </c>
      <c r="L23" s="202">
        <v>5</v>
      </c>
      <c r="M23" s="275">
        <v>7</v>
      </c>
      <c r="N23" s="202">
        <v>5</v>
      </c>
      <c r="O23" s="202">
        <v>7</v>
      </c>
      <c r="P23" s="202">
        <v>6</v>
      </c>
      <c r="Q23" s="276">
        <f t="shared" si="0"/>
        <v>5.780487804878049</v>
      </c>
      <c r="R23" s="274">
        <v>4</v>
      </c>
      <c r="S23" s="202">
        <v>6</v>
      </c>
      <c r="T23" s="277">
        <v>7</v>
      </c>
      <c r="U23" s="202">
        <v>6</v>
      </c>
      <c r="V23" s="202">
        <v>6</v>
      </c>
      <c r="W23" s="202">
        <v>8</v>
      </c>
      <c r="X23" s="202">
        <v>6</v>
      </c>
      <c r="Y23" s="276">
        <f t="shared" si="1"/>
        <v>6.090909090909091</v>
      </c>
      <c r="Z23" s="276">
        <f t="shared" si="2"/>
        <v>5.888888888888889</v>
      </c>
      <c r="AA23" s="277">
        <v>65</v>
      </c>
      <c r="AB23" s="277">
        <v>0.7</v>
      </c>
      <c r="AC23" s="278" t="s">
        <v>4</v>
      </c>
      <c r="AD23" s="277" t="s">
        <v>449</v>
      </c>
    </row>
    <row r="24" spans="1:30" ht="14.25">
      <c r="A24" s="273">
        <v>17</v>
      </c>
      <c r="B24" s="384" t="s">
        <v>455</v>
      </c>
      <c r="C24" s="385" t="s">
        <v>456</v>
      </c>
      <c r="D24" s="274">
        <v>7</v>
      </c>
      <c r="E24" s="202">
        <v>6</v>
      </c>
      <c r="F24" s="277">
        <v>6</v>
      </c>
      <c r="G24" s="202">
        <v>7</v>
      </c>
      <c r="H24" s="202">
        <v>5</v>
      </c>
      <c r="I24" s="202">
        <v>5</v>
      </c>
      <c r="J24" s="202">
        <v>5</v>
      </c>
      <c r="K24" s="202">
        <v>6</v>
      </c>
      <c r="L24" s="202">
        <v>5</v>
      </c>
      <c r="M24" s="275">
        <v>6</v>
      </c>
      <c r="N24" s="202">
        <v>5</v>
      </c>
      <c r="O24" s="202">
        <v>6</v>
      </c>
      <c r="P24" s="202">
        <v>7</v>
      </c>
      <c r="Q24" s="276">
        <f t="shared" si="0"/>
        <v>5.804878048780488</v>
      </c>
      <c r="R24" s="274">
        <v>7</v>
      </c>
      <c r="S24" s="202">
        <v>7</v>
      </c>
      <c r="T24" s="277">
        <v>4</v>
      </c>
      <c r="U24" s="202">
        <v>7</v>
      </c>
      <c r="V24" s="202">
        <v>7</v>
      </c>
      <c r="W24" s="202">
        <v>8</v>
      </c>
      <c r="X24" s="202">
        <v>7</v>
      </c>
      <c r="Y24" s="276">
        <f t="shared" si="1"/>
        <v>6.545454545454546</v>
      </c>
      <c r="Z24" s="276">
        <f t="shared" si="2"/>
        <v>6.063492063492063</v>
      </c>
      <c r="AA24" s="277">
        <v>76</v>
      </c>
      <c r="AB24" s="277">
        <v>0.7</v>
      </c>
      <c r="AC24" s="278" t="s">
        <v>4</v>
      </c>
      <c r="AD24" s="271" t="s">
        <v>437</v>
      </c>
    </row>
    <row r="25" spans="1:30" ht="14.25">
      <c r="A25" s="273">
        <v>18</v>
      </c>
      <c r="B25" s="384" t="s">
        <v>453</v>
      </c>
      <c r="C25" s="385" t="s">
        <v>457</v>
      </c>
      <c r="D25" s="274">
        <v>8</v>
      </c>
      <c r="E25" s="202">
        <v>8</v>
      </c>
      <c r="F25" s="277">
        <v>7</v>
      </c>
      <c r="G25" s="202">
        <v>8</v>
      </c>
      <c r="H25" s="202">
        <v>8</v>
      </c>
      <c r="I25" s="202">
        <v>8</v>
      </c>
      <c r="J25" s="202">
        <v>8</v>
      </c>
      <c r="K25" s="202">
        <v>8</v>
      </c>
      <c r="L25" s="202">
        <v>6</v>
      </c>
      <c r="M25" s="275">
        <v>8</v>
      </c>
      <c r="N25" s="202">
        <v>7</v>
      </c>
      <c r="O25" s="202">
        <v>8</v>
      </c>
      <c r="P25" s="202">
        <v>8</v>
      </c>
      <c r="Q25" s="276">
        <f t="shared" si="0"/>
        <v>7.7073170731707314</v>
      </c>
      <c r="R25" s="274">
        <v>7</v>
      </c>
      <c r="S25" s="202">
        <v>8</v>
      </c>
      <c r="T25" s="277">
        <v>8</v>
      </c>
      <c r="U25" s="202">
        <v>9</v>
      </c>
      <c r="V25" s="202">
        <v>8</v>
      </c>
      <c r="W25" s="202">
        <v>8</v>
      </c>
      <c r="X25" s="202">
        <v>8</v>
      </c>
      <c r="Y25" s="276">
        <f t="shared" si="1"/>
        <v>8.045454545454545</v>
      </c>
      <c r="Z25" s="276">
        <f t="shared" si="2"/>
        <v>7.825396825396825</v>
      </c>
      <c r="AA25" s="277">
        <v>86</v>
      </c>
      <c r="AB25" s="277">
        <v>0.8</v>
      </c>
      <c r="AC25" s="278" t="s">
        <v>4</v>
      </c>
      <c r="AD25" s="277" t="s">
        <v>10</v>
      </c>
    </row>
    <row r="26" spans="1:30" ht="14.25">
      <c r="A26" s="266">
        <v>19</v>
      </c>
      <c r="B26" s="384" t="s">
        <v>334</v>
      </c>
      <c r="C26" s="385" t="s">
        <v>458</v>
      </c>
      <c r="D26" s="274">
        <v>8</v>
      </c>
      <c r="E26" s="277">
        <v>7</v>
      </c>
      <c r="F26" s="277">
        <v>7</v>
      </c>
      <c r="G26" s="202">
        <v>9</v>
      </c>
      <c r="H26" s="202">
        <v>5</v>
      </c>
      <c r="I26" s="274">
        <v>7</v>
      </c>
      <c r="J26" s="274">
        <v>7</v>
      </c>
      <c r="K26" s="274">
        <v>6</v>
      </c>
      <c r="L26" s="274">
        <v>6</v>
      </c>
      <c r="M26" s="275">
        <v>8</v>
      </c>
      <c r="N26" s="202">
        <v>7</v>
      </c>
      <c r="O26" s="202">
        <v>7</v>
      </c>
      <c r="P26" s="202">
        <v>7</v>
      </c>
      <c r="Q26" s="276">
        <f t="shared" si="0"/>
        <v>6.902439024390244</v>
      </c>
      <c r="R26" s="274">
        <v>7</v>
      </c>
      <c r="S26" s="202">
        <v>6</v>
      </c>
      <c r="T26" s="277">
        <v>8</v>
      </c>
      <c r="U26" s="202">
        <v>7</v>
      </c>
      <c r="V26" s="202">
        <v>7</v>
      </c>
      <c r="W26" s="274">
        <v>8</v>
      </c>
      <c r="X26" s="274">
        <v>7</v>
      </c>
      <c r="Y26" s="276">
        <f t="shared" si="1"/>
        <v>7.136363636363637</v>
      </c>
      <c r="Z26" s="276">
        <f t="shared" si="2"/>
        <v>6.984126984126984</v>
      </c>
      <c r="AA26" s="277">
        <v>86</v>
      </c>
      <c r="AB26" s="277">
        <v>0.8</v>
      </c>
      <c r="AC26" s="278" t="s">
        <v>4</v>
      </c>
      <c r="AD26" s="277" t="s">
        <v>10</v>
      </c>
    </row>
    <row r="27" spans="1:30" ht="14.25">
      <c r="A27" s="273">
        <v>20</v>
      </c>
      <c r="B27" s="384" t="s">
        <v>459</v>
      </c>
      <c r="C27" s="385" t="s">
        <v>460</v>
      </c>
      <c r="D27" s="274">
        <v>6</v>
      </c>
      <c r="E27" s="277">
        <v>6</v>
      </c>
      <c r="F27" s="277">
        <v>7</v>
      </c>
      <c r="G27" s="202">
        <v>7</v>
      </c>
      <c r="H27" s="202">
        <v>6</v>
      </c>
      <c r="I27" s="274">
        <v>5</v>
      </c>
      <c r="J27" s="274">
        <v>5</v>
      </c>
      <c r="K27" s="274">
        <v>5</v>
      </c>
      <c r="L27" s="274">
        <v>5</v>
      </c>
      <c r="M27" s="275">
        <v>7</v>
      </c>
      <c r="N27" s="274">
        <v>5</v>
      </c>
      <c r="O27" s="274">
        <v>7</v>
      </c>
      <c r="P27" s="202">
        <v>6</v>
      </c>
      <c r="Q27" s="276">
        <f t="shared" si="0"/>
        <v>5.853658536585366</v>
      </c>
      <c r="R27" s="274">
        <v>6</v>
      </c>
      <c r="S27" s="202">
        <v>6</v>
      </c>
      <c r="T27" s="277">
        <v>6</v>
      </c>
      <c r="U27" s="202">
        <v>6</v>
      </c>
      <c r="V27" s="202">
        <v>5</v>
      </c>
      <c r="W27" s="274">
        <v>8</v>
      </c>
      <c r="X27" s="280">
        <v>1</v>
      </c>
      <c r="Y27" s="276">
        <f t="shared" si="1"/>
        <v>5</v>
      </c>
      <c r="Z27" s="276">
        <f t="shared" si="2"/>
        <v>5.555555555555555</v>
      </c>
      <c r="AA27" s="277">
        <v>65</v>
      </c>
      <c r="AB27" s="277">
        <v>0.6</v>
      </c>
      <c r="AC27" s="278" t="s">
        <v>4</v>
      </c>
      <c r="AD27" s="277" t="s">
        <v>449</v>
      </c>
    </row>
    <row r="28" spans="1:30" ht="14.25">
      <c r="A28" s="273">
        <v>21</v>
      </c>
      <c r="B28" s="384" t="s">
        <v>29</v>
      </c>
      <c r="C28" s="385" t="s">
        <v>460</v>
      </c>
      <c r="D28" s="274">
        <v>6</v>
      </c>
      <c r="E28" s="277">
        <v>6</v>
      </c>
      <c r="F28" s="277">
        <v>6</v>
      </c>
      <c r="G28" s="202">
        <v>7</v>
      </c>
      <c r="H28" s="202">
        <v>6</v>
      </c>
      <c r="I28" s="274">
        <v>6</v>
      </c>
      <c r="J28" s="274">
        <v>6</v>
      </c>
      <c r="K28" s="274">
        <v>8</v>
      </c>
      <c r="L28" s="274">
        <v>5</v>
      </c>
      <c r="M28" s="275">
        <v>5</v>
      </c>
      <c r="N28" s="202">
        <v>5</v>
      </c>
      <c r="O28" s="202">
        <v>7</v>
      </c>
      <c r="P28" s="202">
        <v>6</v>
      </c>
      <c r="Q28" s="276">
        <f t="shared" si="0"/>
        <v>6.146341463414634</v>
      </c>
      <c r="R28" s="274">
        <v>5</v>
      </c>
      <c r="S28" s="202">
        <v>7</v>
      </c>
      <c r="T28" s="277">
        <v>5</v>
      </c>
      <c r="U28" s="202">
        <v>7</v>
      </c>
      <c r="V28" s="202">
        <v>7</v>
      </c>
      <c r="W28" s="274">
        <v>8</v>
      </c>
      <c r="X28" s="274">
        <v>7</v>
      </c>
      <c r="Y28" s="276">
        <f t="shared" si="1"/>
        <v>6.454545454545454</v>
      </c>
      <c r="Z28" s="276">
        <f t="shared" si="2"/>
        <v>6.253968253968254</v>
      </c>
      <c r="AA28" s="277">
        <v>78</v>
      </c>
      <c r="AB28" s="277">
        <v>0.7</v>
      </c>
      <c r="AC28" s="278" t="s">
        <v>4</v>
      </c>
      <c r="AD28" s="277" t="s">
        <v>437</v>
      </c>
    </row>
    <row r="29" spans="1:30" ht="14.25">
      <c r="A29" s="266">
        <v>22</v>
      </c>
      <c r="B29" s="384" t="s">
        <v>461</v>
      </c>
      <c r="C29" s="385" t="s">
        <v>462</v>
      </c>
      <c r="D29" s="274">
        <v>5</v>
      </c>
      <c r="E29" s="277">
        <v>6</v>
      </c>
      <c r="F29" s="277">
        <v>6</v>
      </c>
      <c r="G29" s="202">
        <v>6</v>
      </c>
      <c r="H29" s="202">
        <v>6</v>
      </c>
      <c r="I29" s="274">
        <v>6</v>
      </c>
      <c r="J29" s="274">
        <v>7</v>
      </c>
      <c r="K29" s="274">
        <v>7</v>
      </c>
      <c r="L29" s="274">
        <v>5</v>
      </c>
      <c r="M29" s="275">
        <v>7</v>
      </c>
      <c r="N29" s="202">
        <v>5</v>
      </c>
      <c r="O29" s="202">
        <v>6</v>
      </c>
      <c r="P29" s="202">
        <v>7</v>
      </c>
      <c r="Q29" s="276">
        <f t="shared" si="0"/>
        <v>6.073170731707317</v>
      </c>
      <c r="R29" s="274">
        <v>6</v>
      </c>
      <c r="S29" s="202">
        <v>6</v>
      </c>
      <c r="T29" s="277">
        <v>6</v>
      </c>
      <c r="U29" s="202">
        <v>7</v>
      </c>
      <c r="V29" s="202">
        <v>6</v>
      </c>
      <c r="W29" s="274">
        <v>9</v>
      </c>
      <c r="X29" s="274">
        <v>6</v>
      </c>
      <c r="Y29" s="276">
        <f t="shared" si="1"/>
        <v>6.454545454545454</v>
      </c>
      <c r="Z29" s="276">
        <f t="shared" si="2"/>
        <v>6.2063492063492065</v>
      </c>
      <c r="AA29" s="277">
        <v>76</v>
      </c>
      <c r="AB29" s="277">
        <v>0.7</v>
      </c>
      <c r="AC29" s="278" t="s">
        <v>4</v>
      </c>
      <c r="AD29" s="277" t="s">
        <v>437</v>
      </c>
    </row>
    <row r="30" spans="1:30" ht="14.25">
      <c r="A30" s="273">
        <v>23</v>
      </c>
      <c r="B30" s="384" t="s">
        <v>7</v>
      </c>
      <c r="C30" s="385" t="s">
        <v>241</v>
      </c>
      <c r="D30" s="274">
        <v>6</v>
      </c>
      <c r="E30" s="277">
        <v>7</v>
      </c>
      <c r="F30" s="277">
        <v>7</v>
      </c>
      <c r="G30" s="202">
        <v>6</v>
      </c>
      <c r="H30" s="202">
        <v>6</v>
      </c>
      <c r="I30" s="274">
        <v>6</v>
      </c>
      <c r="J30" s="274">
        <v>6</v>
      </c>
      <c r="K30" s="274">
        <v>6</v>
      </c>
      <c r="L30" s="274">
        <v>5</v>
      </c>
      <c r="M30" s="281">
        <v>5</v>
      </c>
      <c r="N30" s="202">
        <v>5</v>
      </c>
      <c r="O30" s="202">
        <v>6</v>
      </c>
      <c r="P30" s="202">
        <v>7</v>
      </c>
      <c r="Q30" s="276">
        <f t="shared" si="0"/>
        <v>6.024390243902439</v>
      </c>
      <c r="R30" s="274">
        <v>4</v>
      </c>
      <c r="S30" s="280">
        <v>2</v>
      </c>
      <c r="T30" s="277">
        <v>5</v>
      </c>
      <c r="U30" s="202">
        <v>5</v>
      </c>
      <c r="V30" s="202">
        <v>6</v>
      </c>
      <c r="W30" s="274">
        <v>8</v>
      </c>
      <c r="X30" s="274">
        <v>7</v>
      </c>
      <c r="Y30" s="276">
        <f t="shared" si="1"/>
        <v>5.2272727272727275</v>
      </c>
      <c r="Z30" s="276">
        <f t="shared" si="2"/>
        <v>5.746031746031746</v>
      </c>
      <c r="AA30" s="277">
        <v>78</v>
      </c>
      <c r="AB30" s="277">
        <v>0.8</v>
      </c>
      <c r="AC30" s="278" t="s">
        <v>4</v>
      </c>
      <c r="AD30" s="277" t="s">
        <v>449</v>
      </c>
    </row>
    <row r="31" spans="1:30" ht="14.25">
      <c r="A31" s="273">
        <v>24</v>
      </c>
      <c r="B31" s="384" t="s">
        <v>463</v>
      </c>
      <c r="C31" s="385" t="s">
        <v>464</v>
      </c>
      <c r="D31" s="274">
        <v>6</v>
      </c>
      <c r="E31" s="277">
        <v>7</v>
      </c>
      <c r="F31" s="277">
        <v>8</v>
      </c>
      <c r="G31" s="202">
        <v>7</v>
      </c>
      <c r="H31" s="202">
        <v>7</v>
      </c>
      <c r="I31" s="274">
        <v>7</v>
      </c>
      <c r="J31" s="274">
        <v>7</v>
      </c>
      <c r="K31" s="274">
        <v>5</v>
      </c>
      <c r="L31" s="274">
        <v>5</v>
      </c>
      <c r="M31" s="281">
        <v>7</v>
      </c>
      <c r="N31" s="202">
        <v>7</v>
      </c>
      <c r="O31" s="202">
        <v>6</v>
      </c>
      <c r="P31" s="202">
        <v>7</v>
      </c>
      <c r="Q31" s="276">
        <f t="shared" si="0"/>
        <v>6.585365853658536</v>
      </c>
      <c r="R31" s="274">
        <v>6</v>
      </c>
      <c r="S31" s="202">
        <v>6</v>
      </c>
      <c r="T31" s="277">
        <v>7</v>
      </c>
      <c r="U31" s="202">
        <v>7</v>
      </c>
      <c r="V31" s="202">
        <v>5</v>
      </c>
      <c r="W31" s="274">
        <v>8</v>
      </c>
      <c r="X31" s="274">
        <v>6</v>
      </c>
      <c r="Y31" s="276">
        <f t="shared" si="1"/>
        <v>6.5</v>
      </c>
      <c r="Z31" s="276">
        <f t="shared" si="2"/>
        <v>6.555555555555555</v>
      </c>
      <c r="AA31" s="277">
        <v>82</v>
      </c>
      <c r="AB31" s="277">
        <v>0.8</v>
      </c>
      <c r="AC31" s="278" t="s">
        <v>4</v>
      </c>
      <c r="AD31" s="277" t="s">
        <v>449</v>
      </c>
    </row>
    <row r="32" spans="1:30" ht="14.25">
      <c r="A32" s="266">
        <v>25</v>
      </c>
      <c r="B32" s="384" t="s">
        <v>465</v>
      </c>
      <c r="C32" s="385" t="s">
        <v>464</v>
      </c>
      <c r="D32" s="274">
        <v>8</v>
      </c>
      <c r="E32" s="277">
        <v>6</v>
      </c>
      <c r="F32" s="277">
        <v>6</v>
      </c>
      <c r="G32" s="202">
        <v>7</v>
      </c>
      <c r="H32" s="202">
        <v>5</v>
      </c>
      <c r="I32" s="274">
        <v>6</v>
      </c>
      <c r="J32" s="274">
        <v>6</v>
      </c>
      <c r="K32" s="274">
        <v>6</v>
      </c>
      <c r="L32" s="274">
        <v>5</v>
      </c>
      <c r="M32" s="281">
        <v>7</v>
      </c>
      <c r="N32" s="202">
        <v>5</v>
      </c>
      <c r="O32" s="202">
        <v>6</v>
      </c>
      <c r="P32" s="202">
        <v>7</v>
      </c>
      <c r="Q32" s="276">
        <f t="shared" si="0"/>
        <v>6.097560975609756</v>
      </c>
      <c r="R32" s="274">
        <v>5</v>
      </c>
      <c r="S32" s="202">
        <v>7</v>
      </c>
      <c r="T32" s="277">
        <v>4</v>
      </c>
      <c r="U32" s="202">
        <v>6</v>
      </c>
      <c r="V32" s="202">
        <v>7</v>
      </c>
      <c r="W32" s="274">
        <v>8</v>
      </c>
      <c r="X32" s="274">
        <v>6</v>
      </c>
      <c r="Y32" s="276">
        <f t="shared" si="1"/>
        <v>5.863636363636363</v>
      </c>
      <c r="Z32" s="276">
        <f t="shared" si="2"/>
        <v>6.015873015873016</v>
      </c>
      <c r="AA32" s="277">
        <v>80</v>
      </c>
      <c r="AB32" s="277">
        <v>0.8</v>
      </c>
      <c r="AC32" s="278" t="s">
        <v>4</v>
      </c>
      <c r="AD32" s="277" t="s">
        <v>437</v>
      </c>
    </row>
    <row r="33" spans="1:30" ht="14.25">
      <c r="A33" s="273">
        <v>26</v>
      </c>
      <c r="B33" s="384" t="s">
        <v>466</v>
      </c>
      <c r="C33" s="385" t="s">
        <v>467</v>
      </c>
      <c r="D33" s="274">
        <v>7</v>
      </c>
      <c r="E33" s="277">
        <v>7</v>
      </c>
      <c r="F33" s="277">
        <v>6</v>
      </c>
      <c r="G33" s="202">
        <v>6</v>
      </c>
      <c r="H33" s="202">
        <v>6</v>
      </c>
      <c r="I33" s="274">
        <v>5</v>
      </c>
      <c r="J33" s="274">
        <v>6</v>
      </c>
      <c r="K33" s="274">
        <v>6</v>
      </c>
      <c r="L33" s="274">
        <v>5</v>
      </c>
      <c r="M33" s="281">
        <v>8</v>
      </c>
      <c r="N33" s="202">
        <v>5</v>
      </c>
      <c r="O33" s="202">
        <v>7</v>
      </c>
      <c r="P33" s="202">
        <v>6</v>
      </c>
      <c r="Q33" s="276">
        <f t="shared" si="0"/>
        <v>6.073170731707317</v>
      </c>
      <c r="R33" s="274">
        <v>5</v>
      </c>
      <c r="S33" s="202">
        <v>6</v>
      </c>
      <c r="T33" s="277">
        <v>5</v>
      </c>
      <c r="U33" s="202">
        <v>6</v>
      </c>
      <c r="V33" s="202">
        <v>5</v>
      </c>
      <c r="W33" s="274">
        <v>8</v>
      </c>
      <c r="X33" s="274">
        <v>6</v>
      </c>
      <c r="Y33" s="276">
        <f t="shared" si="1"/>
        <v>5.818181818181818</v>
      </c>
      <c r="Z33" s="276">
        <f t="shared" si="2"/>
        <v>5.984126984126984</v>
      </c>
      <c r="AA33" s="277">
        <v>80</v>
      </c>
      <c r="AB33" s="277">
        <v>0.8</v>
      </c>
      <c r="AC33" s="278" t="s">
        <v>468</v>
      </c>
      <c r="AD33" s="277" t="s">
        <v>437</v>
      </c>
    </row>
    <row r="34" spans="1:30" ht="14.25">
      <c r="A34" s="273">
        <v>27</v>
      </c>
      <c r="B34" s="384" t="s">
        <v>469</v>
      </c>
      <c r="C34" s="385" t="s">
        <v>470</v>
      </c>
      <c r="D34" s="274">
        <v>7</v>
      </c>
      <c r="E34" s="277">
        <v>7</v>
      </c>
      <c r="F34" s="277">
        <v>8</v>
      </c>
      <c r="G34" s="202">
        <v>7</v>
      </c>
      <c r="H34" s="202">
        <v>6</v>
      </c>
      <c r="I34" s="274">
        <v>6</v>
      </c>
      <c r="J34" s="274">
        <v>7</v>
      </c>
      <c r="K34" s="274">
        <v>6</v>
      </c>
      <c r="L34" s="274">
        <v>5</v>
      </c>
      <c r="M34" s="281">
        <v>6</v>
      </c>
      <c r="N34" s="202">
        <v>7</v>
      </c>
      <c r="O34" s="202">
        <v>6</v>
      </c>
      <c r="P34" s="202">
        <v>7</v>
      </c>
      <c r="Q34" s="276">
        <f t="shared" si="0"/>
        <v>6.512195121951219</v>
      </c>
      <c r="R34" s="274">
        <v>6</v>
      </c>
      <c r="S34" s="202">
        <v>7</v>
      </c>
      <c r="T34" s="277">
        <v>6</v>
      </c>
      <c r="U34" s="202">
        <v>7</v>
      </c>
      <c r="V34" s="202">
        <v>8</v>
      </c>
      <c r="W34" s="274">
        <v>8</v>
      </c>
      <c r="X34" s="274">
        <v>7</v>
      </c>
      <c r="Y34" s="276">
        <f t="shared" si="1"/>
        <v>6.818181818181818</v>
      </c>
      <c r="Z34" s="276">
        <f t="shared" si="2"/>
        <v>6.619047619047619</v>
      </c>
      <c r="AA34" s="277">
        <v>82</v>
      </c>
      <c r="AB34" s="277">
        <v>0.8</v>
      </c>
      <c r="AC34" s="278" t="s">
        <v>4</v>
      </c>
      <c r="AD34" s="277" t="s">
        <v>437</v>
      </c>
    </row>
    <row r="35" spans="1:30" ht="14.25">
      <c r="A35" s="266">
        <v>28</v>
      </c>
      <c r="B35" s="386" t="s">
        <v>471</v>
      </c>
      <c r="C35" s="387" t="s">
        <v>470</v>
      </c>
      <c r="D35" s="274">
        <v>6</v>
      </c>
      <c r="E35" s="277">
        <v>8</v>
      </c>
      <c r="F35" s="277">
        <v>8</v>
      </c>
      <c r="G35" s="202">
        <v>6</v>
      </c>
      <c r="H35" s="202">
        <v>6</v>
      </c>
      <c r="I35" s="274">
        <v>7</v>
      </c>
      <c r="J35" s="274">
        <v>8</v>
      </c>
      <c r="K35" s="274">
        <v>7</v>
      </c>
      <c r="L35" s="274">
        <v>7</v>
      </c>
      <c r="M35" s="281">
        <v>7</v>
      </c>
      <c r="N35" s="202">
        <v>7</v>
      </c>
      <c r="O35" s="202">
        <v>8</v>
      </c>
      <c r="P35" s="202">
        <v>7</v>
      </c>
      <c r="Q35" s="276">
        <f t="shared" si="0"/>
        <v>7.048780487804878</v>
      </c>
      <c r="R35" s="274">
        <v>7</v>
      </c>
      <c r="S35" s="202">
        <v>8</v>
      </c>
      <c r="T35" s="277">
        <v>8</v>
      </c>
      <c r="U35" s="202">
        <v>7</v>
      </c>
      <c r="V35" s="202">
        <v>5</v>
      </c>
      <c r="W35" s="274">
        <v>8</v>
      </c>
      <c r="X35" s="274">
        <v>7</v>
      </c>
      <c r="Y35" s="276">
        <f t="shared" si="1"/>
        <v>7.318181818181818</v>
      </c>
      <c r="Z35" s="276">
        <f t="shared" si="2"/>
        <v>7.142857142857143</v>
      </c>
      <c r="AA35" s="277">
        <v>78</v>
      </c>
      <c r="AB35" s="277">
        <v>0.8</v>
      </c>
      <c r="AC35" s="278" t="s">
        <v>4</v>
      </c>
      <c r="AD35" s="277" t="s">
        <v>10</v>
      </c>
    </row>
    <row r="36" spans="1:30" ht="14.25">
      <c r="A36" s="273">
        <v>29</v>
      </c>
      <c r="B36" s="388" t="s">
        <v>472</v>
      </c>
      <c r="C36" s="385" t="s">
        <v>473</v>
      </c>
      <c r="D36" s="274">
        <v>5</v>
      </c>
      <c r="E36" s="277">
        <v>7</v>
      </c>
      <c r="F36" s="277">
        <v>7</v>
      </c>
      <c r="G36" s="277">
        <v>6</v>
      </c>
      <c r="H36" s="277">
        <v>6</v>
      </c>
      <c r="I36" s="278">
        <v>8</v>
      </c>
      <c r="J36" s="278">
        <v>7</v>
      </c>
      <c r="K36" s="278">
        <v>6</v>
      </c>
      <c r="L36" s="278">
        <v>5</v>
      </c>
      <c r="M36" s="281">
        <v>7</v>
      </c>
      <c r="N36" s="277">
        <v>6</v>
      </c>
      <c r="O36" s="277">
        <v>7</v>
      </c>
      <c r="P36" s="277">
        <v>8</v>
      </c>
      <c r="Q36" s="276">
        <f t="shared" si="0"/>
        <v>6.536585365853658</v>
      </c>
      <c r="R36" s="274">
        <v>5</v>
      </c>
      <c r="S36" s="202">
        <v>8</v>
      </c>
      <c r="T36" s="277">
        <v>7</v>
      </c>
      <c r="U36" s="202">
        <v>6</v>
      </c>
      <c r="V36" s="202">
        <v>5</v>
      </c>
      <c r="W36" s="278">
        <v>9</v>
      </c>
      <c r="X36" s="274">
        <v>7</v>
      </c>
      <c r="Y36" s="276">
        <f t="shared" si="1"/>
        <v>6.7727272727272725</v>
      </c>
      <c r="Z36" s="276">
        <f t="shared" si="2"/>
        <v>6.619047619047619</v>
      </c>
      <c r="AA36" s="277">
        <v>82</v>
      </c>
      <c r="AB36" s="277">
        <v>0.8</v>
      </c>
      <c r="AC36" s="278" t="s">
        <v>4</v>
      </c>
      <c r="AD36" s="277" t="s">
        <v>437</v>
      </c>
    </row>
    <row r="37" spans="1:30" ht="14.25">
      <c r="A37" s="273">
        <v>30</v>
      </c>
      <c r="B37" s="388" t="s">
        <v>7</v>
      </c>
      <c r="C37" s="385" t="s">
        <v>474</v>
      </c>
      <c r="D37" s="202">
        <v>5</v>
      </c>
      <c r="E37" s="282">
        <v>6</v>
      </c>
      <c r="F37" s="278">
        <v>7</v>
      </c>
      <c r="G37" s="278">
        <v>6</v>
      </c>
      <c r="H37" s="278">
        <v>6</v>
      </c>
      <c r="I37" s="278">
        <v>7</v>
      </c>
      <c r="J37" s="283">
        <v>5</v>
      </c>
      <c r="K37" s="278">
        <v>6</v>
      </c>
      <c r="L37" s="278">
        <v>6</v>
      </c>
      <c r="M37" s="284">
        <v>7</v>
      </c>
      <c r="N37" s="285">
        <v>3</v>
      </c>
      <c r="O37" s="278">
        <v>7</v>
      </c>
      <c r="P37" s="277">
        <v>6</v>
      </c>
      <c r="Q37" s="276">
        <f>SUM(D37*3+E37*3+F37*3+G37*3+H37*4+I37*4+J37*3+K37*4+L37*3+M37*2+N37*3+P37*3+O37*3)/41</f>
        <v>5.926829268292683</v>
      </c>
      <c r="R37" s="202">
        <v>4</v>
      </c>
      <c r="S37" s="280">
        <v>2</v>
      </c>
      <c r="T37" s="278">
        <v>2</v>
      </c>
      <c r="U37" s="274">
        <v>5</v>
      </c>
      <c r="V37" s="274">
        <v>8</v>
      </c>
      <c r="W37" s="278">
        <v>8</v>
      </c>
      <c r="X37" s="286">
        <v>6</v>
      </c>
      <c r="Y37" s="276">
        <f t="shared" si="1"/>
        <v>4.545454545454546</v>
      </c>
      <c r="Z37" s="276">
        <f t="shared" si="2"/>
        <v>5.444444444444445</v>
      </c>
      <c r="AA37" s="277">
        <v>65</v>
      </c>
      <c r="AB37" s="277">
        <v>0.6</v>
      </c>
      <c r="AC37" s="278" t="s">
        <v>10</v>
      </c>
      <c r="AD37" s="277" t="s">
        <v>449</v>
      </c>
    </row>
    <row r="38" spans="1:30" ht="14.25">
      <c r="A38" s="266">
        <v>31</v>
      </c>
      <c r="B38" s="388" t="s">
        <v>441</v>
      </c>
      <c r="C38" s="385" t="s">
        <v>475</v>
      </c>
      <c r="D38" s="278">
        <v>5</v>
      </c>
      <c r="E38" s="278">
        <v>6</v>
      </c>
      <c r="F38" s="278">
        <v>7</v>
      </c>
      <c r="G38" s="278">
        <v>8</v>
      </c>
      <c r="H38" s="278">
        <v>6</v>
      </c>
      <c r="I38" s="278">
        <v>5</v>
      </c>
      <c r="J38" s="278">
        <v>6</v>
      </c>
      <c r="K38" s="278">
        <v>6</v>
      </c>
      <c r="L38" s="278">
        <v>5</v>
      </c>
      <c r="M38" s="284">
        <v>7</v>
      </c>
      <c r="N38" s="278">
        <v>7</v>
      </c>
      <c r="O38" s="278">
        <v>7</v>
      </c>
      <c r="P38" s="277">
        <v>6</v>
      </c>
      <c r="Q38" s="276">
        <f aca="true" t="shared" si="3" ref="Q38:Q49">SUM(D38*3+E38*3+F38*3+G38*3+H38*4+I38*4+J38*3+K38*4+L38*3+M38*2+N38*3+P38*3+O38*3)/41</f>
        <v>6.170731707317073</v>
      </c>
      <c r="R38" s="278">
        <v>6</v>
      </c>
      <c r="S38" s="274">
        <v>6</v>
      </c>
      <c r="T38" s="278">
        <v>7</v>
      </c>
      <c r="U38" s="274">
        <v>8</v>
      </c>
      <c r="V38" s="274">
        <v>5</v>
      </c>
      <c r="W38" s="278">
        <v>8</v>
      </c>
      <c r="X38" s="274">
        <v>6</v>
      </c>
      <c r="Y38" s="276">
        <f t="shared" si="1"/>
        <v>6.681818181818182</v>
      </c>
      <c r="Z38" s="276">
        <f t="shared" si="2"/>
        <v>6.349206349206349</v>
      </c>
      <c r="AA38" s="277">
        <v>82</v>
      </c>
      <c r="AB38" s="277">
        <v>0.8</v>
      </c>
      <c r="AC38" s="278" t="s">
        <v>4</v>
      </c>
      <c r="AD38" s="277" t="s">
        <v>437</v>
      </c>
    </row>
    <row r="39" spans="1:30" ht="14.25">
      <c r="A39" s="273">
        <v>32</v>
      </c>
      <c r="B39" s="388" t="s">
        <v>476</v>
      </c>
      <c r="C39" s="385" t="s">
        <v>477</v>
      </c>
      <c r="D39" s="277">
        <v>6</v>
      </c>
      <c r="E39" s="278">
        <v>6</v>
      </c>
      <c r="F39" s="278">
        <v>7</v>
      </c>
      <c r="G39" s="278">
        <v>6</v>
      </c>
      <c r="H39" s="278">
        <v>6</v>
      </c>
      <c r="I39" s="278">
        <v>7</v>
      </c>
      <c r="J39" s="278">
        <v>7</v>
      </c>
      <c r="K39" s="278">
        <v>5</v>
      </c>
      <c r="L39" s="278">
        <v>5</v>
      </c>
      <c r="M39" s="284">
        <v>7</v>
      </c>
      <c r="N39" s="278">
        <v>5</v>
      </c>
      <c r="O39" s="278">
        <v>7</v>
      </c>
      <c r="P39" s="277">
        <v>7</v>
      </c>
      <c r="Q39" s="276">
        <f t="shared" si="3"/>
        <v>6.195121951219512</v>
      </c>
      <c r="R39" s="277">
        <v>6</v>
      </c>
      <c r="S39" s="274">
        <v>6</v>
      </c>
      <c r="T39" s="278">
        <v>7</v>
      </c>
      <c r="U39" s="274">
        <v>6</v>
      </c>
      <c r="V39" s="274">
        <v>6</v>
      </c>
      <c r="W39" s="278">
        <v>8</v>
      </c>
      <c r="X39" s="274">
        <v>6</v>
      </c>
      <c r="Y39" s="276">
        <f t="shared" si="1"/>
        <v>6.363636363636363</v>
      </c>
      <c r="Z39" s="276">
        <f t="shared" si="2"/>
        <v>6.253968253968254</v>
      </c>
      <c r="AA39" s="277">
        <v>78</v>
      </c>
      <c r="AB39" s="277">
        <v>0.7</v>
      </c>
      <c r="AC39" s="278" t="s">
        <v>4</v>
      </c>
      <c r="AD39" s="277" t="s">
        <v>437</v>
      </c>
    </row>
    <row r="40" spans="1:30" ht="14.25">
      <c r="A40" s="273">
        <v>33</v>
      </c>
      <c r="B40" s="388" t="s">
        <v>334</v>
      </c>
      <c r="C40" s="385" t="s">
        <v>376</v>
      </c>
      <c r="D40" s="277">
        <v>6</v>
      </c>
      <c r="E40" s="278">
        <v>6</v>
      </c>
      <c r="F40" s="287">
        <v>6</v>
      </c>
      <c r="G40" s="278">
        <v>6</v>
      </c>
      <c r="H40" s="278">
        <v>5</v>
      </c>
      <c r="I40" s="278">
        <v>5</v>
      </c>
      <c r="J40" s="278">
        <v>5</v>
      </c>
      <c r="K40" s="278">
        <v>5</v>
      </c>
      <c r="L40" s="278">
        <v>5</v>
      </c>
      <c r="M40" s="284">
        <v>7</v>
      </c>
      <c r="N40" s="278">
        <v>5</v>
      </c>
      <c r="O40" s="278">
        <v>7</v>
      </c>
      <c r="P40" s="277">
        <v>7</v>
      </c>
      <c r="Q40" s="276">
        <f t="shared" si="3"/>
        <v>5.682926829268292</v>
      </c>
      <c r="R40" s="277">
        <v>5</v>
      </c>
      <c r="S40" s="274">
        <v>6</v>
      </c>
      <c r="T40" s="287">
        <v>6</v>
      </c>
      <c r="U40" s="274">
        <v>6</v>
      </c>
      <c r="V40" s="274">
        <v>7</v>
      </c>
      <c r="W40" s="278">
        <v>8</v>
      </c>
      <c r="X40" s="274">
        <v>8</v>
      </c>
      <c r="Y40" s="276">
        <f t="shared" si="1"/>
        <v>6.545454545454546</v>
      </c>
      <c r="Z40" s="276">
        <f t="shared" si="2"/>
        <v>5.984126984126984</v>
      </c>
      <c r="AA40" s="277">
        <v>76</v>
      </c>
      <c r="AB40" s="277">
        <v>0.7</v>
      </c>
      <c r="AC40" s="278" t="s">
        <v>10</v>
      </c>
      <c r="AD40" s="277" t="s">
        <v>437</v>
      </c>
    </row>
    <row r="41" spans="1:30" ht="14.25">
      <c r="A41" s="266">
        <v>34</v>
      </c>
      <c r="B41" s="388" t="s">
        <v>478</v>
      </c>
      <c r="C41" s="385" t="s">
        <v>479</v>
      </c>
      <c r="D41" s="277">
        <v>6</v>
      </c>
      <c r="E41" s="278">
        <v>6</v>
      </c>
      <c r="F41" s="278">
        <v>7</v>
      </c>
      <c r="G41" s="283">
        <v>6</v>
      </c>
      <c r="H41" s="278">
        <v>6</v>
      </c>
      <c r="I41" s="278">
        <v>6</v>
      </c>
      <c r="J41" s="278">
        <v>7</v>
      </c>
      <c r="K41" s="283">
        <v>5</v>
      </c>
      <c r="L41" s="278">
        <v>6</v>
      </c>
      <c r="M41" s="284">
        <v>7</v>
      </c>
      <c r="N41" s="278">
        <v>5</v>
      </c>
      <c r="O41" s="278">
        <v>7</v>
      </c>
      <c r="P41" s="277">
        <v>7</v>
      </c>
      <c r="Q41" s="276">
        <f t="shared" si="3"/>
        <v>6.170731707317073</v>
      </c>
      <c r="R41" s="277">
        <v>5</v>
      </c>
      <c r="S41" s="274">
        <v>6</v>
      </c>
      <c r="T41" s="278">
        <v>6</v>
      </c>
      <c r="U41" s="286">
        <v>6</v>
      </c>
      <c r="V41" s="274">
        <v>5</v>
      </c>
      <c r="W41" s="278">
        <v>8</v>
      </c>
      <c r="X41" s="274">
        <v>6</v>
      </c>
      <c r="Y41" s="276">
        <f t="shared" si="1"/>
        <v>6</v>
      </c>
      <c r="Z41" s="276">
        <f t="shared" si="2"/>
        <v>6.111111111111111</v>
      </c>
      <c r="AA41" s="277">
        <v>74</v>
      </c>
      <c r="AB41" s="277">
        <v>0.7</v>
      </c>
      <c r="AC41" s="278" t="s">
        <v>4</v>
      </c>
      <c r="AD41" s="277" t="s">
        <v>437</v>
      </c>
    </row>
    <row r="42" spans="1:30" ht="14.25">
      <c r="A42" s="273">
        <v>35</v>
      </c>
      <c r="B42" s="388" t="s">
        <v>480</v>
      </c>
      <c r="C42" s="385" t="s">
        <v>479</v>
      </c>
      <c r="D42" s="277">
        <v>7</v>
      </c>
      <c r="E42" s="278">
        <v>6</v>
      </c>
      <c r="F42" s="278">
        <v>7</v>
      </c>
      <c r="G42" s="278">
        <v>7</v>
      </c>
      <c r="H42" s="278">
        <v>6</v>
      </c>
      <c r="I42" s="278">
        <v>5</v>
      </c>
      <c r="J42" s="278">
        <v>6</v>
      </c>
      <c r="K42" s="278">
        <v>5</v>
      </c>
      <c r="L42" s="278">
        <v>6</v>
      </c>
      <c r="M42" s="284">
        <v>7</v>
      </c>
      <c r="N42" s="278">
        <v>5</v>
      </c>
      <c r="O42" s="278">
        <v>7</v>
      </c>
      <c r="P42" s="277">
        <v>6</v>
      </c>
      <c r="Q42" s="276">
        <f t="shared" si="3"/>
        <v>6.073170731707317</v>
      </c>
      <c r="R42" s="277">
        <v>5</v>
      </c>
      <c r="S42" s="274">
        <v>6</v>
      </c>
      <c r="T42" s="278">
        <v>5</v>
      </c>
      <c r="U42" s="274">
        <v>5</v>
      </c>
      <c r="V42" s="274">
        <v>5</v>
      </c>
      <c r="W42" s="278">
        <v>8</v>
      </c>
      <c r="X42" s="274">
        <v>5</v>
      </c>
      <c r="Y42" s="276">
        <f t="shared" si="1"/>
        <v>5.409090909090909</v>
      </c>
      <c r="Z42" s="276">
        <f t="shared" si="2"/>
        <v>5.841269841269841</v>
      </c>
      <c r="AA42" s="277">
        <v>70</v>
      </c>
      <c r="AB42" s="277">
        <v>0.7</v>
      </c>
      <c r="AC42" s="278" t="s">
        <v>4</v>
      </c>
      <c r="AD42" s="277" t="s">
        <v>437</v>
      </c>
    </row>
    <row r="43" spans="1:30" ht="14.25">
      <c r="A43" s="273">
        <v>36</v>
      </c>
      <c r="B43" s="388" t="s">
        <v>481</v>
      </c>
      <c r="C43" s="385" t="s">
        <v>482</v>
      </c>
      <c r="D43" s="277">
        <v>6</v>
      </c>
      <c r="E43" s="278">
        <v>7</v>
      </c>
      <c r="F43" s="278">
        <v>8</v>
      </c>
      <c r="G43" s="278">
        <v>7</v>
      </c>
      <c r="H43" s="278">
        <v>6</v>
      </c>
      <c r="I43" s="278">
        <v>5</v>
      </c>
      <c r="J43" s="278">
        <v>6</v>
      </c>
      <c r="K43" s="283">
        <v>5</v>
      </c>
      <c r="L43" s="278">
        <v>6</v>
      </c>
      <c r="M43" s="284">
        <v>6</v>
      </c>
      <c r="N43" s="278">
        <v>5</v>
      </c>
      <c r="O43" s="278">
        <v>7</v>
      </c>
      <c r="P43" s="277">
        <v>7</v>
      </c>
      <c r="Q43" s="276">
        <f t="shared" si="3"/>
        <v>6.170731707317073</v>
      </c>
      <c r="R43" s="277">
        <v>5</v>
      </c>
      <c r="S43" s="274">
        <v>8</v>
      </c>
      <c r="T43" s="278">
        <v>5</v>
      </c>
      <c r="U43" s="274">
        <v>5</v>
      </c>
      <c r="V43" s="274">
        <v>7</v>
      </c>
      <c r="W43" s="278">
        <v>9</v>
      </c>
      <c r="X43" s="274">
        <v>5</v>
      </c>
      <c r="Y43" s="276">
        <f t="shared" si="1"/>
        <v>5.863636363636363</v>
      </c>
      <c r="Z43" s="276">
        <f t="shared" si="2"/>
        <v>6.063492063492063</v>
      </c>
      <c r="AA43" s="277">
        <v>78</v>
      </c>
      <c r="AB43" s="277">
        <v>0.7</v>
      </c>
      <c r="AC43" s="278" t="s">
        <v>4</v>
      </c>
      <c r="AD43" s="277" t="s">
        <v>437</v>
      </c>
    </row>
    <row r="44" spans="1:30" ht="14.25">
      <c r="A44" s="266">
        <v>37</v>
      </c>
      <c r="B44" s="388" t="s">
        <v>17</v>
      </c>
      <c r="C44" s="385" t="s">
        <v>482</v>
      </c>
      <c r="D44" s="277">
        <v>7</v>
      </c>
      <c r="E44" s="278">
        <v>8</v>
      </c>
      <c r="F44" s="278">
        <v>8</v>
      </c>
      <c r="G44" s="278">
        <v>8</v>
      </c>
      <c r="H44" s="278">
        <v>6</v>
      </c>
      <c r="I44" s="278">
        <v>8</v>
      </c>
      <c r="J44" s="278">
        <v>8</v>
      </c>
      <c r="K44" s="278">
        <v>8</v>
      </c>
      <c r="L44" s="278">
        <v>7</v>
      </c>
      <c r="M44" s="284">
        <v>8</v>
      </c>
      <c r="N44" s="278">
        <v>8</v>
      </c>
      <c r="O44" s="278">
        <v>7</v>
      </c>
      <c r="P44" s="277">
        <v>7</v>
      </c>
      <c r="Q44" s="276">
        <f t="shared" si="3"/>
        <v>7.512195121951219</v>
      </c>
      <c r="R44" s="277">
        <v>7</v>
      </c>
      <c r="S44" s="274">
        <v>8</v>
      </c>
      <c r="T44" s="278">
        <v>9</v>
      </c>
      <c r="U44" s="274">
        <v>9</v>
      </c>
      <c r="V44" s="274">
        <v>6</v>
      </c>
      <c r="W44" s="278">
        <v>9</v>
      </c>
      <c r="X44" s="274">
        <v>9</v>
      </c>
      <c r="Y44" s="276">
        <f t="shared" si="1"/>
        <v>8.454545454545455</v>
      </c>
      <c r="Z44" s="276">
        <f t="shared" si="2"/>
        <v>7.841269841269841</v>
      </c>
      <c r="AA44" s="277">
        <v>86</v>
      </c>
      <c r="AB44" s="277">
        <v>0.8</v>
      </c>
      <c r="AC44" s="278" t="s">
        <v>4</v>
      </c>
      <c r="AD44" s="202" t="s">
        <v>269</v>
      </c>
    </row>
    <row r="45" spans="1:30" ht="14.25">
      <c r="A45" s="273">
        <v>38</v>
      </c>
      <c r="B45" s="388" t="s">
        <v>483</v>
      </c>
      <c r="C45" s="385" t="s">
        <v>386</v>
      </c>
      <c r="D45" s="277">
        <v>6</v>
      </c>
      <c r="E45" s="278">
        <v>7</v>
      </c>
      <c r="F45" s="278">
        <v>8</v>
      </c>
      <c r="G45" s="278">
        <v>7</v>
      </c>
      <c r="H45" s="278">
        <v>6</v>
      </c>
      <c r="I45" s="278">
        <v>8</v>
      </c>
      <c r="J45" s="278">
        <v>8</v>
      </c>
      <c r="K45" s="278">
        <v>8</v>
      </c>
      <c r="L45" s="278">
        <v>6</v>
      </c>
      <c r="M45" s="284">
        <v>8</v>
      </c>
      <c r="N45" s="278">
        <v>6</v>
      </c>
      <c r="O45" s="278">
        <v>6</v>
      </c>
      <c r="P45" s="277">
        <v>6</v>
      </c>
      <c r="Q45" s="276">
        <f t="shared" si="3"/>
        <v>6.926829268292683</v>
      </c>
      <c r="R45" s="277">
        <v>8</v>
      </c>
      <c r="S45" s="274">
        <v>7</v>
      </c>
      <c r="T45" s="278">
        <v>8</v>
      </c>
      <c r="U45" s="274">
        <v>8</v>
      </c>
      <c r="V45" s="274">
        <v>5</v>
      </c>
      <c r="W45" s="278">
        <v>9</v>
      </c>
      <c r="X45" s="274">
        <v>8</v>
      </c>
      <c r="Y45" s="276">
        <f t="shared" si="1"/>
        <v>7.818181818181818</v>
      </c>
      <c r="Z45" s="276">
        <f t="shared" si="2"/>
        <v>7.238095238095238</v>
      </c>
      <c r="AA45" s="277">
        <v>82</v>
      </c>
      <c r="AB45" s="277">
        <v>0.8</v>
      </c>
      <c r="AC45" s="278" t="s">
        <v>4</v>
      </c>
      <c r="AD45" s="202" t="s">
        <v>269</v>
      </c>
    </row>
    <row r="46" spans="1:30" ht="14.25">
      <c r="A46" s="273">
        <v>39</v>
      </c>
      <c r="B46" s="388" t="s">
        <v>484</v>
      </c>
      <c r="C46" s="385" t="s">
        <v>485</v>
      </c>
      <c r="D46" s="277">
        <v>6</v>
      </c>
      <c r="E46" s="278">
        <v>6</v>
      </c>
      <c r="F46" s="278">
        <v>7</v>
      </c>
      <c r="G46" s="278">
        <v>7</v>
      </c>
      <c r="H46" s="278">
        <v>6</v>
      </c>
      <c r="I46" s="278">
        <v>7</v>
      </c>
      <c r="J46" s="278">
        <v>6</v>
      </c>
      <c r="K46" s="278">
        <v>5</v>
      </c>
      <c r="L46" s="278">
        <v>5</v>
      </c>
      <c r="M46" s="284">
        <v>7</v>
      </c>
      <c r="N46" s="278">
        <v>6</v>
      </c>
      <c r="O46" s="278">
        <v>6</v>
      </c>
      <c r="P46" s="277">
        <v>6</v>
      </c>
      <c r="Q46" s="276">
        <f t="shared" si="3"/>
        <v>6.121951219512195</v>
      </c>
      <c r="R46" s="277">
        <v>6</v>
      </c>
      <c r="S46" s="274">
        <v>6</v>
      </c>
      <c r="T46" s="278">
        <v>5</v>
      </c>
      <c r="U46" s="274">
        <v>5</v>
      </c>
      <c r="V46" s="274">
        <v>6</v>
      </c>
      <c r="W46" s="278">
        <v>9</v>
      </c>
      <c r="X46" s="274">
        <v>6</v>
      </c>
      <c r="Y46" s="276">
        <f t="shared" si="1"/>
        <v>5.909090909090909</v>
      </c>
      <c r="Z46" s="276">
        <f t="shared" si="2"/>
        <v>6.0476190476190474</v>
      </c>
      <c r="AA46" s="277">
        <v>80</v>
      </c>
      <c r="AB46" s="277">
        <v>0.8</v>
      </c>
      <c r="AC46" s="278" t="s">
        <v>4</v>
      </c>
      <c r="AD46" s="277" t="s">
        <v>437</v>
      </c>
    </row>
    <row r="47" spans="1:30" ht="14.25">
      <c r="A47" s="266">
        <v>40</v>
      </c>
      <c r="B47" s="388" t="s">
        <v>486</v>
      </c>
      <c r="C47" s="385" t="s">
        <v>391</v>
      </c>
      <c r="D47" s="277">
        <v>6</v>
      </c>
      <c r="E47" s="278">
        <v>7</v>
      </c>
      <c r="F47" s="278">
        <v>8</v>
      </c>
      <c r="G47" s="278">
        <v>6</v>
      </c>
      <c r="H47" s="278">
        <v>6</v>
      </c>
      <c r="I47" s="278">
        <v>7</v>
      </c>
      <c r="J47" s="278">
        <v>6</v>
      </c>
      <c r="K47" s="278">
        <v>7</v>
      </c>
      <c r="L47" s="278">
        <v>5</v>
      </c>
      <c r="M47" s="284">
        <v>7</v>
      </c>
      <c r="N47" s="278">
        <v>7</v>
      </c>
      <c r="O47" s="278">
        <v>7</v>
      </c>
      <c r="P47" s="277">
        <v>7</v>
      </c>
      <c r="Q47" s="276">
        <f t="shared" si="3"/>
        <v>6.609756097560975</v>
      </c>
      <c r="R47" s="277">
        <v>7</v>
      </c>
      <c r="S47" s="274">
        <v>6</v>
      </c>
      <c r="T47" s="278">
        <v>7</v>
      </c>
      <c r="U47" s="274">
        <v>6</v>
      </c>
      <c r="V47" s="274">
        <v>8</v>
      </c>
      <c r="W47" s="278">
        <v>9</v>
      </c>
      <c r="X47" s="280">
        <v>2</v>
      </c>
      <c r="Y47" s="276">
        <f t="shared" si="1"/>
        <v>5.7727272727272725</v>
      </c>
      <c r="Z47" s="276">
        <f t="shared" si="2"/>
        <v>6.317460317460317</v>
      </c>
      <c r="AA47" s="277">
        <v>78</v>
      </c>
      <c r="AB47" s="277">
        <v>0.7</v>
      </c>
      <c r="AC47" s="278" t="s">
        <v>4</v>
      </c>
      <c r="AD47" s="277" t="s">
        <v>437</v>
      </c>
    </row>
    <row r="48" spans="1:30" ht="14.25">
      <c r="A48" s="273">
        <v>41</v>
      </c>
      <c r="B48" s="388" t="s">
        <v>353</v>
      </c>
      <c r="C48" s="385" t="s">
        <v>487</v>
      </c>
      <c r="D48" s="277">
        <v>7</v>
      </c>
      <c r="E48" s="278">
        <v>7</v>
      </c>
      <c r="F48" s="278">
        <v>6</v>
      </c>
      <c r="G48" s="278">
        <v>7</v>
      </c>
      <c r="H48" s="278">
        <v>6</v>
      </c>
      <c r="I48" s="288">
        <v>4</v>
      </c>
      <c r="J48" s="287">
        <v>5</v>
      </c>
      <c r="K48" s="278">
        <v>6</v>
      </c>
      <c r="L48" s="278">
        <v>5</v>
      </c>
      <c r="M48" s="284">
        <v>7</v>
      </c>
      <c r="N48" s="278">
        <v>5</v>
      </c>
      <c r="O48" s="278">
        <v>7</v>
      </c>
      <c r="P48" s="277">
        <v>7</v>
      </c>
      <c r="Q48" s="276">
        <f t="shared" si="3"/>
        <v>6</v>
      </c>
      <c r="R48" s="277">
        <v>5</v>
      </c>
      <c r="S48" s="274">
        <v>8</v>
      </c>
      <c r="T48" s="278">
        <v>6</v>
      </c>
      <c r="U48" s="274">
        <v>7</v>
      </c>
      <c r="V48" s="274">
        <v>7</v>
      </c>
      <c r="W48" s="289">
        <v>8</v>
      </c>
      <c r="X48" s="290">
        <v>7</v>
      </c>
      <c r="Y48" s="276">
        <f t="shared" si="1"/>
        <v>6.7727272727272725</v>
      </c>
      <c r="Z48" s="276">
        <f t="shared" si="2"/>
        <v>6.26984126984127</v>
      </c>
      <c r="AA48" s="277">
        <v>68</v>
      </c>
      <c r="AB48" s="277">
        <v>0.6</v>
      </c>
      <c r="AC48" s="278" t="s">
        <v>4</v>
      </c>
      <c r="AD48" s="277" t="s">
        <v>437</v>
      </c>
    </row>
    <row r="49" spans="1:30" ht="14.25">
      <c r="A49" s="273">
        <v>42</v>
      </c>
      <c r="B49" s="389" t="s">
        <v>488</v>
      </c>
      <c r="C49" s="390" t="s">
        <v>489</v>
      </c>
      <c r="D49" s="291">
        <v>6</v>
      </c>
      <c r="E49" s="292">
        <v>7</v>
      </c>
      <c r="F49" s="292">
        <v>6</v>
      </c>
      <c r="G49" s="292">
        <v>8</v>
      </c>
      <c r="H49" s="292">
        <v>7</v>
      </c>
      <c r="I49" s="292">
        <v>6</v>
      </c>
      <c r="J49" s="293">
        <v>6</v>
      </c>
      <c r="K49" s="292">
        <v>8</v>
      </c>
      <c r="L49" s="292">
        <v>5</v>
      </c>
      <c r="M49" s="294">
        <v>8</v>
      </c>
      <c r="N49" s="292">
        <v>6</v>
      </c>
      <c r="O49" s="292">
        <v>7</v>
      </c>
      <c r="P49" s="295">
        <v>7</v>
      </c>
      <c r="Q49" s="296">
        <f t="shared" si="3"/>
        <v>6.682926829268292</v>
      </c>
      <c r="R49" s="295">
        <v>5</v>
      </c>
      <c r="S49" s="297">
        <v>6</v>
      </c>
      <c r="T49" s="292">
        <v>6</v>
      </c>
      <c r="U49" s="297">
        <v>7</v>
      </c>
      <c r="V49" s="297">
        <v>7</v>
      </c>
      <c r="W49" s="292">
        <v>8</v>
      </c>
      <c r="X49" s="298">
        <v>7</v>
      </c>
      <c r="Y49" s="296">
        <f t="shared" si="1"/>
        <v>6.5</v>
      </c>
      <c r="Z49" s="296">
        <f t="shared" si="2"/>
        <v>6.619047619047619</v>
      </c>
      <c r="AA49" s="295">
        <v>82</v>
      </c>
      <c r="AB49" s="295">
        <v>0.8</v>
      </c>
      <c r="AC49" s="292" t="s">
        <v>4</v>
      </c>
      <c r="AD49" s="277" t="s">
        <v>437</v>
      </c>
    </row>
    <row r="50" spans="4:30" ht="14.25">
      <c r="D50" s="299"/>
      <c r="F50" s="255"/>
      <c r="G50" s="255"/>
      <c r="H50" s="255"/>
      <c r="I50" s="255"/>
      <c r="J50" s="255"/>
      <c r="K50" s="481"/>
      <c r="L50" s="481"/>
      <c r="M50" s="481"/>
      <c r="N50" s="481"/>
      <c r="O50" s="481"/>
      <c r="P50" s="481"/>
      <c r="Q50" s="481"/>
      <c r="V50" s="300" t="s">
        <v>490</v>
      </c>
      <c r="W50" s="300"/>
      <c r="X50" s="300"/>
      <c r="Y50" s="300"/>
      <c r="Z50" s="300"/>
      <c r="AA50" s="300"/>
      <c r="AB50" s="300"/>
      <c r="AC50" s="300"/>
      <c r="AD50" s="300"/>
    </row>
    <row r="51" spans="1:30" ht="15.75">
      <c r="A51" s="250" t="s">
        <v>491</v>
      </c>
      <c r="B51" s="250"/>
      <c r="C51" s="251" t="s">
        <v>395</v>
      </c>
      <c r="F51" s="480" t="s">
        <v>492</v>
      </c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V51" s="480" t="s">
        <v>399</v>
      </c>
      <c r="W51" s="480"/>
      <c r="X51" s="480"/>
      <c r="Y51" s="480"/>
      <c r="Z51" s="480"/>
      <c r="AA51" s="480"/>
      <c r="AB51" s="480"/>
      <c r="AC51" s="480"/>
      <c r="AD51" s="301"/>
    </row>
    <row r="52" spans="1:30" ht="15">
      <c r="A52" s="203"/>
      <c r="C52" s="302" t="s">
        <v>493</v>
      </c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AA52" s="255"/>
      <c r="AB52" s="255"/>
      <c r="AC52" s="255"/>
      <c r="AD52" s="255"/>
    </row>
    <row r="53" spans="1:30" ht="15">
      <c r="A53" s="203"/>
      <c r="B53" s="208"/>
      <c r="C53" s="207" t="s">
        <v>494</v>
      </c>
      <c r="D53" s="303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AA53" s="255"/>
      <c r="AB53" s="255"/>
      <c r="AC53" s="255"/>
      <c r="AD53" s="255"/>
    </row>
    <row r="54" spans="1:17" ht="15">
      <c r="A54" s="203"/>
      <c r="B54" s="204"/>
      <c r="C54" s="258" t="s">
        <v>396</v>
      </c>
      <c r="F54" s="255"/>
      <c r="G54" s="255"/>
      <c r="H54" s="255"/>
      <c r="I54" s="255"/>
      <c r="J54" s="255"/>
      <c r="P54" s="256"/>
      <c r="Q54" s="255"/>
    </row>
    <row r="55" spans="1:30" ht="15.75">
      <c r="A55" s="203"/>
      <c r="B55" s="204"/>
      <c r="C55" s="304" t="s">
        <v>495</v>
      </c>
      <c r="F55" s="482" t="s">
        <v>496</v>
      </c>
      <c r="G55" s="480"/>
      <c r="H55" s="480"/>
      <c r="I55" s="480"/>
      <c r="J55" s="480"/>
      <c r="K55" s="413"/>
      <c r="L55" s="413"/>
      <c r="M55" s="413"/>
      <c r="N55" s="413"/>
      <c r="O55" s="413"/>
      <c r="P55" s="413"/>
      <c r="Q55" s="413"/>
      <c r="V55" s="418" t="s">
        <v>497</v>
      </c>
      <c r="W55" s="418"/>
      <c r="X55" s="418"/>
      <c r="Y55" s="418"/>
      <c r="Z55" s="418"/>
      <c r="AA55" s="418"/>
      <c r="AB55" s="418"/>
      <c r="AC55" s="418"/>
      <c r="AD55" s="128"/>
    </row>
    <row r="56" spans="1:17" ht="15.75">
      <c r="A56" s="411" t="s">
        <v>498</v>
      </c>
      <c r="B56" s="411"/>
      <c r="C56" s="258" t="s">
        <v>499</v>
      </c>
      <c r="D56" s="251"/>
      <c r="E56" s="251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</row>
    <row r="57" spans="1:17" ht="15">
      <c r="A57" s="203"/>
      <c r="B57" s="204"/>
      <c r="C57" s="209" t="s">
        <v>500</v>
      </c>
      <c r="D57" s="302"/>
      <c r="E57" s="302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</row>
    <row r="58" spans="3:17" ht="16.5">
      <c r="C58" s="209" t="s">
        <v>501</v>
      </c>
      <c r="D58" s="306"/>
      <c r="E58" s="306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</row>
    <row r="59" spans="3:17" ht="15">
      <c r="C59" s="258" t="s">
        <v>502</v>
      </c>
      <c r="D59" s="258"/>
      <c r="E59" s="258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</row>
    <row r="60" spans="3:17" ht="15">
      <c r="C60" t="s">
        <v>495</v>
      </c>
      <c r="D60" s="258"/>
      <c r="E60" s="258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</row>
  </sheetData>
  <sheetProtection/>
  <mergeCells count="39">
    <mergeCell ref="S5:S6"/>
    <mergeCell ref="T5:T6"/>
    <mergeCell ref="V51:AC51"/>
    <mergeCell ref="F55:J55"/>
    <mergeCell ref="K55:Q55"/>
    <mergeCell ref="V55:AC55"/>
    <mergeCell ref="L5:L6"/>
    <mergeCell ref="M5:M6"/>
    <mergeCell ref="A56:B56"/>
    <mergeCell ref="F51:J51"/>
    <mergeCell ref="K51:Q51"/>
    <mergeCell ref="K50:Q50"/>
    <mergeCell ref="P5:P6"/>
    <mergeCell ref="AB4:AB7"/>
    <mergeCell ref="AC4:AC7"/>
    <mergeCell ref="V5:V6"/>
    <mergeCell ref="W5:W6"/>
    <mergeCell ref="X5:X6"/>
    <mergeCell ref="U5:U6"/>
    <mergeCell ref="AD4:AD7"/>
    <mergeCell ref="E5:E6"/>
    <mergeCell ref="F5:F6"/>
    <mergeCell ref="G5:G6"/>
    <mergeCell ref="H5:H6"/>
    <mergeCell ref="I5:I6"/>
    <mergeCell ref="J5:J6"/>
    <mergeCell ref="K5:K6"/>
    <mergeCell ref="N5:N6"/>
    <mergeCell ref="O5:O6"/>
    <mergeCell ref="A2:AD2"/>
    <mergeCell ref="A3:AD3"/>
    <mergeCell ref="A4:A7"/>
    <mergeCell ref="B4:C7"/>
    <mergeCell ref="D4:P4"/>
    <mergeCell ref="Q4:Q7"/>
    <mergeCell ref="R4:X4"/>
    <mergeCell ref="Y4:Y7"/>
    <mergeCell ref="Z4:Z7"/>
    <mergeCell ref="AA4:AA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2"/>
  <sheetViews>
    <sheetView zoomScalePageLayoutView="0" workbookViewId="0" topLeftCell="A1">
      <selection activeCell="Y5" sqref="Y5:Y7"/>
    </sheetView>
  </sheetViews>
  <sheetFormatPr defaultColWidth="9.140625" defaultRowHeight="12.75"/>
  <cols>
    <col min="1" max="1" width="5.421875" style="0" customWidth="1"/>
    <col min="2" max="2" width="13.8515625" style="0" bestFit="1" customWidth="1"/>
    <col min="3" max="3" width="8.7109375" style="0" bestFit="1" customWidth="1"/>
    <col min="4" max="9" width="3.421875" style="0" bestFit="1" customWidth="1"/>
    <col min="10" max="10" width="4.421875" style="0" bestFit="1" customWidth="1"/>
    <col min="11" max="14" width="3.421875" style="0" bestFit="1" customWidth="1"/>
    <col min="15" max="16" width="3.140625" style="0" bestFit="1" customWidth="1"/>
    <col min="17" max="17" width="5.421875" style="0" bestFit="1" customWidth="1"/>
    <col min="18" max="18" width="5.7109375" style="0" bestFit="1" customWidth="1"/>
    <col min="19" max="20" width="5.421875" style="0" bestFit="1" customWidth="1"/>
    <col min="21" max="24" width="3.421875" style="0" bestFit="1" customWidth="1"/>
    <col min="25" max="25" width="13.8515625" style="0" bestFit="1" customWidth="1"/>
    <col min="26" max="26" width="14.421875" style="0" bestFit="1" customWidth="1"/>
    <col min="27" max="27" width="9.421875" style="0" bestFit="1" customWidth="1"/>
    <col min="28" max="28" width="19.28125" style="0" bestFit="1" customWidth="1"/>
  </cols>
  <sheetData>
    <row r="1" spans="1:28" ht="15.75">
      <c r="A1" s="128" t="s">
        <v>172</v>
      </c>
      <c r="B1" s="128"/>
      <c r="C1" s="128"/>
      <c r="D1" s="128"/>
      <c r="V1" s="129"/>
      <c r="W1" s="129"/>
      <c r="X1" s="130"/>
      <c r="AB1" s="131"/>
    </row>
    <row r="2" spans="1:28" ht="15.75">
      <c r="A2" s="391" t="s">
        <v>173</v>
      </c>
      <c r="B2" s="391"/>
      <c r="C2" s="391"/>
      <c r="D2" s="391"/>
      <c r="E2" s="391"/>
      <c r="V2" s="129"/>
      <c r="W2" s="129"/>
      <c r="X2" s="130"/>
      <c r="AB2" s="131"/>
    </row>
    <row r="3" spans="1:28" ht="18.75">
      <c r="A3" s="393" t="s">
        <v>174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</row>
    <row r="4" spans="1:28" ht="19.5" thickBot="1">
      <c r="A4" s="487" t="s">
        <v>175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</row>
    <row r="5" spans="1:28" ht="17.25" thickTop="1">
      <c r="A5" s="488" t="s">
        <v>176</v>
      </c>
      <c r="B5" s="491" t="s">
        <v>177</v>
      </c>
      <c r="C5" s="492"/>
      <c r="D5" s="132"/>
      <c r="E5" s="132"/>
      <c r="F5" s="497" t="s">
        <v>178</v>
      </c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9"/>
      <c r="V5" s="500" t="s">
        <v>179</v>
      </c>
      <c r="W5" s="500" t="s">
        <v>180</v>
      </c>
      <c r="X5" s="500" t="s">
        <v>181</v>
      </c>
      <c r="Y5" s="505" t="s">
        <v>182</v>
      </c>
      <c r="Z5" s="505" t="s">
        <v>183</v>
      </c>
      <c r="AA5" s="505" t="s">
        <v>184</v>
      </c>
      <c r="AB5" s="483" t="s">
        <v>185</v>
      </c>
    </row>
    <row r="6" spans="1:28" ht="55.5">
      <c r="A6" s="489"/>
      <c r="B6" s="493"/>
      <c r="C6" s="494"/>
      <c r="D6" s="133" t="s">
        <v>88</v>
      </c>
      <c r="E6" s="134" t="s">
        <v>186</v>
      </c>
      <c r="F6" s="135" t="s">
        <v>187</v>
      </c>
      <c r="G6" s="136" t="s">
        <v>188</v>
      </c>
      <c r="H6" s="137" t="s">
        <v>189</v>
      </c>
      <c r="I6" s="138" t="s">
        <v>190</v>
      </c>
      <c r="J6" s="136" t="s">
        <v>191</v>
      </c>
      <c r="K6" s="136" t="s">
        <v>192</v>
      </c>
      <c r="L6" s="136" t="s">
        <v>193</v>
      </c>
      <c r="M6" s="136" t="s">
        <v>194</v>
      </c>
      <c r="N6" s="137" t="s">
        <v>195</v>
      </c>
      <c r="O6" s="139" t="s">
        <v>196</v>
      </c>
      <c r="P6" s="140" t="s">
        <v>197</v>
      </c>
      <c r="Q6" s="141" t="s">
        <v>198</v>
      </c>
      <c r="R6" s="142" t="s">
        <v>199</v>
      </c>
      <c r="S6" s="141" t="s">
        <v>200</v>
      </c>
      <c r="T6" s="141" t="s">
        <v>201</v>
      </c>
      <c r="U6" s="143" t="s">
        <v>202</v>
      </c>
      <c r="V6" s="501"/>
      <c r="W6" s="501"/>
      <c r="X6" s="501"/>
      <c r="Y6" s="506"/>
      <c r="Z6" s="506"/>
      <c r="AA6" s="506"/>
      <c r="AB6" s="484"/>
    </row>
    <row r="7" spans="1:28" ht="12.75">
      <c r="A7" s="490"/>
      <c r="B7" s="495"/>
      <c r="C7" s="496"/>
      <c r="D7" s="144">
        <v>3</v>
      </c>
      <c r="E7" s="145">
        <v>4</v>
      </c>
      <c r="F7" s="145">
        <v>4</v>
      </c>
      <c r="G7" s="145">
        <v>4</v>
      </c>
      <c r="H7" s="145">
        <v>3</v>
      </c>
      <c r="I7" s="145">
        <v>2</v>
      </c>
      <c r="J7" s="146">
        <v>3</v>
      </c>
      <c r="K7" s="146">
        <v>5</v>
      </c>
      <c r="L7" s="146">
        <v>3</v>
      </c>
      <c r="M7" s="146">
        <v>3</v>
      </c>
      <c r="N7" s="145">
        <v>3</v>
      </c>
      <c r="O7" s="147">
        <v>4</v>
      </c>
      <c r="P7" s="148">
        <v>3</v>
      </c>
      <c r="Q7" s="148">
        <v>1</v>
      </c>
      <c r="R7" s="148">
        <v>2</v>
      </c>
      <c r="S7" s="148">
        <v>3</v>
      </c>
      <c r="T7" s="148">
        <v>3</v>
      </c>
      <c r="U7" s="149">
        <v>3</v>
      </c>
      <c r="V7" s="502"/>
      <c r="W7" s="502"/>
      <c r="X7" s="502"/>
      <c r="Y7" s="507"/>
      <c r="Z7" s="507"/>
      <c r="AA7" s="507"/>
      <c r="AB7" s="485"/>
    </row>
    <row r="8" spans="1:28" ht="18.75">
      <c r="A8" s="150">
        <v>1</v>
      </c>
      <c r="B8" s="151" t="s">
        <v>203</v>
      </c>
      <c r="C8" s="152" t="s">
        <v>204</v>
      </c>
      <c r="D8" s="153">
        <v>6</v>
      </c>
      <c r="E8" s="154">
        <v>5</v>
      </c>
      <c r="F8" s="154">
        <v>5</v>
      </c>
      <c r="G8" s="154">
        <v>5</v>
      </c>
      <c r="H8" s="154">
        <v>5</v>
      </c>
      <c r="I8" s="154">
        <v>8</v>
      </c>
      <c r="J8" s="153">
        <v>6</v>
      </c>
      <c r="K8" s="154">
        <v>6</v>
      </c>
      <c r="L8" s="154">
        <v>7</v>
      </c>
      <c r="M8" s="154">
        <v>0</v>
      </c>
      <c r="N8" s="154">
        <v>5</v>
      </c>
      <c r="O8" s="155">
        <v>2</v>
      </c>
      <c r="P8" s="156">
        <v>6</v>
      </c>
      <c r="Q8" s="156">
        <v>5</v>
      </c>
      <c r="R8" s="156">
        <v>5</v>
      </c>
      <c r="S8" s="156">
        <v>3</v>
      </c>
      <c r="T8" s="156">
        <v>2</v>
      </c>
      <c r="U8" s="157">
        <v>5</v>
      </c>
      <c r="V8" s="158">
        <v>3.7</v>
      </c>
      <c r="W8" s="158">
        <v>5.2</v>
      </c>
      <c r="X8" s="158">
        <f>(D8*3+E8*4+F8*4+G8*4+H8*3+I8*2+J8*3+K8*5+L8*3+M8*3+N8*3+O8*4+P8*3+Q8*1+R8*2+S8*3+T8*3+U8*3)/56</f>
        <v>4.714285714285714</v>
      </c>
      <c r="Y8" s="159" t="s">
        <v>205</v>
      </c>
      <c r="Z8" s="160" t="s">
        <v>206</v>
      </c>
      <c r="AA8" s="160" t="s">
        <v>206</v>
      </c>
      <c r="AB8" s="161" t="s">
        <v>205</v>
      </c>
    </row>
    <row r="9" spans="1:28" ht="18.75">
      <c r="A9" s="150">
        <v>2</v>
      </c>
      <c r="B9" s="151" t="s">
        <v>207</v>
      </c>
      <c r="C9" s="152" t="s">
        <v>208</v>
      </c>
      <c r="D9" s="153">
        <v>8</v>
      </c>
      <c r="E9" s="154">
        <v>5</v>
      </c>
      <c r="F9" s="154">
        <v>6</v>
      </c>
      <c r="G9" s="154">
        <v>5</v>
      </c>
      <c r="H9" s="154">
        <v>5</v>
      </c>
      <c r="I9" s="154">
        <v>5</v>
      </c>
      <c r="J9" s="153">
        <v>7</v>
      </c>
      <c r="K9" s="154">
        <v>7</v>
      </c>
      <c r="L9" s="154">
        <v>7</v>
      </c>
      <c r="M9" s="154">
        <v>7</v>
      </c>
      <c r="N9" s="154">
        <v>7</v>
      </c>
      <c r="O9" s="157">
        <v>7</v>
      </c>
      <c r="P9" s="156">
        <v>8</v>
      </c>
      <c r="Q9" s="156">
        <v>7</v>
      </c>
      <c r="R9" s="156">
        <v>6</v>
      </c>
      <c r="S9" s="156">
        <v>6</v>
      </c>
      <c r="T9" s="156">
        <v>6</v>
      </c>
      <c r="U9" s="157">
        <v>7</v>
      </c>
      <c r="V9" s="158">
        <v>6.9</v>
      </c>
      <c r="W9" s="158">
        <v>6.3</v>
      </c>
      <c r="X9" s="158">
        <f aca="true" t="shared" si="0" ref="X9:X40">(D9*3+E9*4+F9*4+G9*4+H9*3+I9*2+J9*3+K9*5+L9*3+M9*3+N9*3+O9*4+P9*3+Q9*1+R9*2+S9*3+T9*3+U9*3)/56</f>
        <v>6.428571428571429</v>
      </c>
      <c r="Y9" s="162" t="s">
        <v>209</v>
      </c>
      <c r="Z9" s="160" t="s">
        <v>210</v>
      </c>
      <c r="AA9" s="160" t="s">
        <v>210</v>
      </c>
      <c r="AB9" s="163" t="s">
        <v>209</v>
      </c>
    </row>
    <row r="10" spans="1:28" ht="18.75">
      <c r="A10" s="150">
        <v>3</v>
      </c>
      <c r="B10" s="151" t="s">
        <v>211</v>
      </c>
      <c r="C10" s="152" t="s">
        <v>212</v>
      </c>
      <c r="D10" s="153">
        <v>6</v>
      </c>
      <c r="E10" s="154">
        <v>5</v>
      </c>
      <c r="F10" s="154">
        <v>5</v>
      </c>
      <c r="G10" s="154">
        <v>6</v>
      </c>
      <c r="H10" s="154">
        <v>5</v>
      </c>
      <c r="I10" s="154">
        <v>8</v>
      </c>
      <c r="J10" s="153">
        <v>5</v>
      </c>
      <c r="K10" s="154">
        <v>6</v>
      </c>
      <c r="L10" s="154">
        <v>5</v>
      </c>
      <c r="M10" s="154">
        <v>5</v>
      </c>
      <c r="N10" s="154">
        <v>5</v>
      </c>
      <c r="O10" s="157">
        <v>5</v>
      </c>
      <c r="P10" s="156">
        <v>6</v>
      </c>
      <c r="Q10" s="156">
        <v>7</v>
      </c>
      <c r="R10" s="156">
        <v>6</v>
      </c>
      <c r="S10" s="156">
        <v>4</v>
      </c>
      <c r="T10" s="156">
        <v>5</v>
      </c>
      <c r="U10" s="157">
        <v>4</v>
      </c>
      <c r="V10" s="158">
        <v>5.3</v>
      </c>
      <c r="W10" s="158">
        <v>5.5</v>
      </c>
      <c r="X10" s="158">
        <f t="shared" si="0"/>
        <v>5.339285714285714</v>
      </c>
      <c r="Y10" s="162" t="s">
        <v>209</v>
      </c>
      <c r="Z10" s="160" t="s">
        <v>210</v>
      </c>
      <c r="AA10" s="160" t="s">
        <v>210</v>
      </c>
      <c r="AB10" s="161" t="s">
        <v>213</v>
      </c>
    </row>
    <row r="11" spans="1:28" ht="16.5">
      <c r="A11" s="150">
        <v>4</v>
      </c>
      <c r="B11" s="151" t="s">
        <v>214</v>
      </c>
      <c r="C11" s="152" t="s">
        <v>215</v>
      </c>
      <c r="D11" s="153">
        <v>6</v>
      </c>
      <c r="E11" s="154">
        <v>5</v>
      </c>
      <c r="F11" s="154">
        <v>5</v>
      </c>
      <c r="G11" s="154">
        <v>5</v>
      </c>
      <c r="H11" s="154">
        <v>5</v>
      </c>
      <c r="I11" s="154">
        <v>6</v>
      </c>
      <c r="J11" s="153">
        <v>5</v>
      </c>
      <c r="K11" s="154">
        <v>7</v>
      </c>
      <c r="L11" s="154">
        <v>6</v>
      </c>
      <c r="M11" s="154">
        <v>5</v>
      </c>
      <c r="N11" s="154">
        <v>5</v>
      </c>
      <c r="O11" s="157">
        <v>5</v>
      </c>
      <c r="P11" s="156">
        <v>6</v>
      </c>
      <c r="Q11" s="156">
        <v>6</v>
      </c>
      <c r="R11" s="156">
        <v>6</v>
      </c>
      <c r="S11" s="156">
        <v>3</v>
      </c>
      <c r="T11" s="156">
        <v>4</v>
      </c>
      <c r="U11" s="157">
        <v>6</v>
      </c>
      <c r="V11" s="158">
        <v>5.3</v>
      </c>
      <c r="W11" s="158">
        <v>5.5</v>
      </c>
      <c r="X11" s="158">
        <f t="shared" si="0"/>
        <v>5.321428571428571</v>
      </c>
      <c r="Y11" s="162" t="s">
        <v>209</v>
      </c>
      <c r="Z11" s="164" t="s">
        <v>209</v>
      </c>
      <c r="AA11" s="164" t="s">
        <v>209</v>
      </c>
      <c r="AB11" s="161" t="s">
        <v>213</v>
      </c>
    </row>
    <row r="12" spans="1:28" ht="18.75">
      <c r="A12" s="150">
        <v>5</v>
      </c>
      <c r="B12" s="151" t="s">
        <v>216</v>
      </c>
      <c r="C12" s="152" t="s">
        <v>217</v>
      </c>
      <c r="D12" s="153">
        <v>6</v>
      </c>
      <c r="E12" s="154">
        <v>5</v>
      </c>
      <c r="F12" s="154">
        <v>5</v>
      </c>
      <c r="G12" s="154">
        <v>5</v>
      </c>
      <c r="H12" s="154">
        <v>5</v>
      </c>
      <c r="I12" s="154">
        <v>7</v>
      </c>
      <c r="J12" s="153">
        <v>5</v>
      </c>
      <c r="K12" s="154">
        <v>7</v>
      </c>
      <c r="L12" s="154">
        <v>6</v>
      </c>
      <c r="M12" s="154">
        <v>5</v>
      </c>
      <c r="N12" s="154">
        <v>5</v>
      </c>
      <c r="O12" s="157">
        <v>4</v>
      </c>
      <c r="P12" s="156">
        <v>6</v>
      </c>
      <c r="Q12" s="156">
        <v>6</v>
      </c>
      <c r="R12" s="156">
        <v>5</v>
      </c>
      <c r="S12" s="156">
        <v>3</v>
      </c>
      <c r="T12" s="156">
        <v>2</v>
      </c>
      <c r="U12" s="157">
        <v>4</v>
      </c>
      <c r="V12" s="158">
        <v>4.5</v>
      </c>
      <c r="W12" s="158">
        <v>5.5</v>
      </c>
      <c r="X12" s="158">
        <f t="shared" si="0"/>
        <v>5.035714285714286</v>
      </c>
      <c r="Y12" s="162" t="s">
        <v>209</v>
      </c>
      <c r="Z12" s="160" t="s">
        <v>213</v>
      </c>
      <c r="AA12" s="160" t="s">
        <v>213</v>
      </c>
      <c r="AB12" s="161" t="s">
        <v>213</v>
      </c>
    </row>
    <row r="13" spans="1:28" ht="18.75">
      <c r="A13" s="150">
        <v>6</v>
      </c>
      <c r="B13" s="151" t="s">
        <v>218</v>
      </c>
      <c r="C13" s="152" t="s">
        <v>219</v>
      </c>
      <c r="D13" s="153">
        <v>5</v>
      </c>
      <c r="E13" s="154">
        <v>6</v>
      </c>
      <c r="F13" s="154">
        <v>6</v>
      </c>
      <c r="G13" s="154">
        <v>5</v>
      </c>
      <c r="H13" s="154">
        <v>6</v>
      </c>
      <c r="I13" s="154">
        <v>7</v>
      </c>
      <c r="J13" s="153">
        <v>7</v>
      </c>
      <c r="K13" s="154">
        <v>6</v>
      </c>
      <c r="L13" s="154">
        <v>7</v>
      </c>
      <c r="M13" s="154">
        <v>5</v>
      </c>
      <c r="N13" s="154">
        <v>6</v>
      </c>
      <c r="O13" s="157">
        <v>6</v>
      </c>
      <c r="P13" s="156">
        <v>7</v>
      </c>
      <c r="Q13" s="156">
        <v>7</v>
      </c>
      <c r="R13" s="156">
        <v>5</v>
      </c>
      <c r="S13" s="156">
        <v>5</v>
      </c>
      <c r="T13" s="156">
        <v>7</v>
      </c>
      <c r="U13" s="157">
        <v>6</v>
      </c>
      <c r="V13" s="158">
        <v>6.2</v>
      </c>
      <c r="W13" s="158">
        <v>5.9</v>
      </c>
      <c r="X13" s="158">
        <f t="shared" si="0"/>
        <v>6</v>
      </c>
      <c r="Y13" s="159" t="s">
        <v>210</v>
      </c>
      <c r="Z13" s="159" t="s">
        <v>210</v>
      </c>
      <c r="AA13" s="159" t="s">
        <v>210</v>
      </c>
      <c r="AB13" s="161" t="s">
        <v>209</v>
      </c>
    </row>
    <row r="14" spans="1:28" ht="18.75">
      <c r="A14" s="150">
        <v>7</v>
      </c>
      <c r="B14" s="151" t="s">
        <v>220</v>
      </c>
      <c r="C14" s="152" t="s">
        <v>221</v>
      </c>
      <c r="D14" s="153">
        <v>6</v>
      </c>
      <c r="E14" s="154">
        <v>6</v>
      </c>
      <c r="F14" s="154">
        <v>5</v>
      </c>
      <c r="G14" s="154">
        <v>5</v>
      </c>
      <c r="H14" s="154">
        <v>5</v>
      </c>
      <c r="I14" s="154">
        <v>6</v>
      </c>
      <c r="J14" s="153">
        <v>7</v>
      </c>
      <c r="K14" s="154">
        <v>8</v>
      </c>
      <c r="L14" s="154">
        <v>6</v>
      </c>
      <c r="M14" s="154">
        <v>5</v>
      </c>
      <c r="N14" s="154">
        <v>6</v>
      </c>
      <c r="O14" s="157">
        <v>6</v>
      </c>
      <c r="P14" s="156">
        <v>6</v>
      </c>
      <c r="Q14" s="156">
        <v>6</v>
      </c>
      <c r="R14" s="156">
        <v>5</v>
      </c>
      <c r="S14" s="156">
        <v>5</v>
      </c>
      <c r="T14" s="156">
        <v>7</v>
      </c>
      <c r="U14" s="157">
        <v>5</v>
      </c>
      <c r="V14" s="158">
        <v>5.8</v>
      </c>
      <c r="W14" s="158">
        <v>6</v>
      </c>
      <c r="X14" s="158">
        <f t="shared" si="0"/>
        <v>5.892857142857143</v>
      </c>
      <c r="Y14" s="159" t="s">
        <v>210</v>
      </c>
      <c r="Z14" s="159" t="s">
        <v>210</v>
      </c>
      <c r="AA14" s="159" t="s">
        <v>210</v>
      </c>
      <c r="AB14" s="161" t="s">
        <v>213</v>
      </c>
    </row>
    <row r="15" spans="1:28" ht="18.75">
      <c r="A15" s="150">
        <v>8</v>
      </c>
      <c r="B15" s="151" t="s">
        <v>222</v>
      </c>
      <c r="C15" s="152" t="s">
        <v>223</v>
      </c>
      <c r="D15" s="153">
        <v>8</v>
      </c>
      <c r="E15" s="154">
        <v>7</v>
      </c>
      <c r="F15" s="154">
        <v>8</v>
      </c>
      <c r="G15" s="154">
        <v>8</v>
      </c>
      <c r="H15" s="154">
        <v>8</v>
      </c>
      <c r="I15" s="154">
        <v>8</v>
      </c>
      <c r="J15" s="153">
        <v>10</v>
      </c>
      <c r="K15" s="154">
        <v>7</v>
      </c>
      <c r="L15" s="154">
        <v>8</v>
      </c>
      <c r="M15" s="154">
        <v>7</v>
      </c>
      <c r="N15" s="154">
        <v>8</v>
      </c>
      <c r="O15" s="157">
        <v>8</v>
      </c>
      <c r="P15" s="156">
        <v>8</v>
      </c>
      <c r="Q15" s="156">
        <v>8</v>
      </c>
      <c r="R15" s="156">
        <v>5</v>
      </c>
      <c r="S15" s="156">
        <v>8</v>
      </c>
      <c r="T15" s="156">
        <v>8</v>
      </c>
      <c r="U15" s="157">
        <v>8</v>
      </c>
      <c r="V15" s="158">
        <v>7.6</v>
      </c>
      <c r="W15" s="158">
        <v>7.8</v>
      </c>
      <c r="X15" s="158">
        <f t="shared" si="0"/>
        <v>7.785714285714286</v>
      </c>
      <c r="Y15" s="159" t="s">
        <v>224</v>
      </c>
      <c r="Z15" s="159" t="s">
        <v>225</v>
      </c>
      <c r="AA15" s="159" t="s">
        <v>225</v>
      </c>
      <c r="AB15" s="161" t="s">
        <v>210</v>
      </c>
    </row>
    <row r="16" spans="1:28" ht="18.75">
      <c r="A16" s="150">
        <v>9</v>
      </c>
      <c r="B16" s="151" t="s">
        <v>226</v>
      </c>
      <c r="C16" s="152" t="s">
        <v>223</v>
      </c>
      <c r="D16" s="153">
        <v>6</v>
      </c>
      <c r="E16" s="154">
        <v>6</v>
      </c>
      <c r="F16" s="154">
        <v>5</v>
      </c>
      <c r="G16" s="154">
        <v>6</v>
      </c>
      <c r="H16" s="154">
        <v>5</v>
      </c>
      <c r="I16" s="154">
        <v>7</v>
      </c>
      <c r="J16" s="153">
        <v>2</v>
      </c>
      <c r="K16" s="154">
        <v>7</v>
      </c>
      <c r="L16" s="154">
        <v>6</v>
      </c>
      <c r="M16" s="154">
        <v>5</v>
      </c>
      <c r="N16" s="154">
        <v>5</v>
      </c>
      <c r="O16" s="157">
        <v>5</v>
      </c>
      <c r="P16" s="156">
        <v>6</v>
      </c>
      <c r="Q16" s="156">
        <v>5</v>
      </c>
      <c r="R16" s="156">
        <v>5</v>
      </c>
      <c r="S16" s="156">
        <v>1</v>
      </c>
      <c r="T16" s="156">
        <v>5</v>
      </c>
      <c r="U16" s="157">
        <v>4</v>
      </c>
      <c r="V16" s="158">
        <v>4.4</v>
      </c>
      <c r="W16" s="158">
        <v>5.5</v>
      </c>
      <c r="X16" s="158">
        <f t="shared" si="0"/>
        <v>5.125</v>
      </c>
      <c r="Y16" s="159" t="s">
        <v>205</v>
      </c>
      <c r="Z16" s="160" t="s">
        <v>213</v>
      </c>
      <c r="AA16" s="160" t="s">
        <v>213</v>
      </c>
      <c r="AB16" s="161" t="s">
        <v>227</v>
      </c>
    </row>
    <row r="17" spans="1:28" ht="18.75">
      <c r="A17" s="150">
        <v>10</v>
      </c>
      <c r="B17" s="151" t="s">
        <v>228</v>
      </c>
      <c r="C17" s="152" t="s">
        <v>229</v>
      </c>
      <c r="D17" s="153">
        <v>8</v>
      </c>
      <c r="E17" s="154">
        <v>8</v>
      </c>
      <c r="F17" s="154">
        <v>7</v>
      </c>
      <c r="G17" s="154">
        <v>7</v>
      </c>
      <c r="H17" s="154">
        <v>6</v>
      </c>
      <c r="I17" s="154">
        <v>8</v>
      </c>
      <c r="J17" s="153">
        <v>7</v>
      </c>
      <c r="K17" s="154">
        <v>8</v>
      </c>
      <c r="L17" s="154">
        <v>8</v>
      </c>
      <c r="M17" s="154">
        <v>5</v>
      </c>
      <c r="N17" s="154">
        <v>7</v>
      </c>
      <c r="O17" s="157">
        <v>6</v>
      </c>
      <c r="P17" s="156">
        <v>8</v>
      </c>
      <c r="Q17" s="156">
        <v>7</v>
      </c>
      <c r="R17" s="156">
        <v>6</v>
      </c>
      <c r="S17" s="156">
        <v>6</v>
      </c>
      <c r="T17" s="156">
        <v>7</v>
      </c>
      <c r="U17" s="157">
        <v>6</v>
      </c>
      <c r="V17" s="158">
        <v>6.7</v>
      </c>
      <c r="W17" s="158">
        <v>7.2</v>
      </c>
      <c r="X17" s="158">
        <f t="shared" si="0"/>
        <v>6.982142857142857</v>
      </c>
      <c r="Y17" s="159" t="s">
        <v>224</v>
      </c>
      <c r="Z17" s="159" t="s">
        <v>224</v>
      </c>
      <c r="AA17" s="159" t="s">
        <v>224</v>
      </c>
      <c r="AB17" s="161" t="s">
        <v>230</v>
      </c>
    </row>
    <row r="18" spans="1:28" ht="18.75">
      <c r="A18" s="150">
        <v>11</v>
      </c>
      <c r="B18" s="151" t="s">
        <v>231</v>
      </c>
      <c r="C18" s="152" t="s">
        <v>232</v>
      </c>
      <c r="D18" s="153">
        <v>7</v>
      </c>
      <c r="E18" s="154">
        <v>6</v>
      </c>
      <c r="F18" s="154">
        <v>6</v>
      </c>
      <c r="G18" s="154">
        <v>6</v>
      </c>
      <c r="H18" s="154">
        <v>5</v>
      </c>
      <c r="I18" s="154">
        <v>7</v>
      </c>
      <c r="J18" s="153">
        <v>9</v>
      </c>
      <c r="K18" s="154">
        <v>7</v>
      </c>
      <c r="L18" s="154">
        <v>7</v>
      </c>
      <c r="M18" s="154">
        <v>5</v>
      </c>
      <c r="N18" s="154">
        <v>7</v>
      </c>
      <c r="O18" s="157">
        <v>6</v>
      </c>
      <c r="P18" s="156">
        <v>7</v>
      </c>
      <c r="Q18" s="156">
        <v>7</v>
      </c>
      <c r="R18" s="156">
        <v>7</v>
      </c>
      <c r="S18" s="156">
        <v>7</v>
      </c>
      <c r="T18" s="156">
        <v>6</v>
      </c>
      <c r="U18" s="157">
        <v>7</v>
      </c>
      <c r="V18" s="158">
        <v>6.7</v>
      </c>
      <c r="W18" s="158">
        <v>6.5</v>
      </c>
      <c r="X18" s="158">
        <f t="shared" si="0"/>
        <v>6.553571428571429</v>
      </c>
      <c r="Y18" s="159" t="s">
        <v>224</v>
      </c>
      <c r="Z18" s="159" t="s">
        <v>224</v>
      </c>
      <c r="AA18" s="159" t="s">
        <v>224</v>
      </c>
      <c r="AB18" s="161" t="s">
        <v>209</v>
      </c>
    </row>
    <row r="19" spans="1:28" ht="18.75">
      <c r="A19" s="150">
        <v>12</v>
      </c>
      <c r="B19" s="151" t="s">
        <v>233</v>
      </c>
      <c r="C19" s="152" t="s">
        <v>234</v>
      </c>
      <c r="D19" s="153">
        <v>6</v>
      </c>
      <c r="E19" s="154">
        <v>5</v>
      </c>
      <c r="F19" s="154">
        <v>6</v>
      </c>
      <c r="G19" s="154">
        <v>5</v>
      </c>
      <c r="H19" s="154">
        <v>6</v>
      </c>
      <c r="I19" s="154">
        <v>6</v>
      </c>
      <c r="J19" s="153">
        <v>7</v>
      </c>
      <c r="K19" s="154">
        <v>6</v>
      </c>
      <c r="L19" s="154">
        <v>6</v>
      </c>
      <c r="M19" s="154">
        <v>5</v>
      </c>
      <c r="N19" s="154">
        <v>5</v>
      </c>
      <c r="O19" s="157">
        <v>5</v>
      </c>
      <c r="P19" s="156">
        <v>7</v>
      </c>
      <c r="Q19" s="156">
        <v>7</v>
      </c>
      <c r="R19" s="156">
        <v>7</v>
      </c>
      <c r="S19" s="156">
        <v>3</v>
      </c>
      <c r="T19" s="156">
        <v>5</v>
      </c>
      <c r="U19" s="157">
        <v>4</v>
      </c>
      <c r="V19" s="158">
        <v>5.4</v>
      </c>
      <c r="W19" s="158">
        <v>5.7</v>
      </c>
      <c r="X19" s="158">
        <f t="shared" si="0"/>
        <v>5.517857142857143</v>
      </c>
      <c r="Y19" s="159" t="s">
        <v>205</v>
      </c>
      <c r="Z19" s="160" t="s">
        <v>210</v>
      </c>
      <c r="AA19" s="160" t="s">
        <v>210</v>
      </c>
      <c r="AB19" s="161" t="s">
        <v>213</v>
      </c>
    </row>
    <row r="20" spans="1:28" ht="18.75">
      <c r="A20" s="150">
        <v>13</v>
      </c>
      <c r="B20" s="151" t="s">
        <v>235</v>
      </c>
      <c r="C20" s="152" t="s">
        <v>236</v>
      </c>
      <c r="D20" s="153">
        <v>7</v>
      </c>
      <c r="E20" s="154">
        <v>6</v>
      </c>
      <c r="F20" s="154">
        <v>5</v>
      </c>
      <c r="G20" s="154">
        <v>5</v>
      </c>
      <c r="H20" s="154">
        <v>5</v>
      </c>
      <c r="I20" s="154">
        <v>6</v>
      </c>
      <c r="J20" s="153">
        <v>5</v>
      </c>
      <c r="K20" s="154">
        <v>6</v>
      </c>
      <c r="L20" s="154">
        <v>6</v>
      </c>
      <c r="M20" s="154">
        <v>5</v>
      </c>
      <c r="N20" s="154">
        <v>6</v>
      </c>
      <c r="O20" s="157">
        <v>7</v>
      </c>
      <c r="P20" s="156">
        <v>7</v>
      </c>
      <c r="Q20" s="156">
        <v>5</v>
      </c>
      <c r="R20" s="156">
        <v>7</v>
      </c>
      <c r="S20" s="156">
        <v>3</v>
      </c>
      <c r="T20" s="156">
        <v>5</v>
      </c>
      <c r="U20" s="157">
        <v>6</v>
      </c>
      <c r="V20" s="158">
        <v>5.9</v>
      </c>
      <c r="W20" s="158">
        <v>5.6</v>
      </c>
      <c r="X20" s="158">
        <f t="shared" si="0"/>
        <v>5.678571428571429</v>
      </c>
      <c r="Y20" s="159" t="s">
        <v>210</v>
      </c>
      <c r="Z20" s="159" t="s">
        <v>210</v>
      </c>
      <c r="AA20" s="159" t="s">
        <v>210</v>
      </c>
      <c r="AB20" s="161" t="s">
        <v>213</v>
      </c>
    </row>
    <row r="21" spans="1:28" ht="18.75">
      <c r="A21" s="150">
        <v>14</v>
      </c>
      <c r="B21" s="151" t="s">
        <v>237</v>
      </c>
      <c r="C21" s="152" t="s">
        <v>238</v>
      </c>
      <c r="D21" s="153">
        <v>7</v>
      </c>
      <c r="E21" s="154">
        <v>6</v>
      </c>
      <c r="F21" s="154">
        <v>7</v>
      </c>
      <c r="G21" s="154">
        <v>6</v>
      </c>
      <c r="H21" s="154">
        <v>7</v>
      </c>
      <c r="I21" s="154">
        <v>6</v>
      </c>
      <c r="J21" s="153">
        <v>5</v>
      </c>
      <c r="K21" s="154">
        <v>7</v>
      </c>
      <c r="L21" s="154">
        <v>8</v>
      </c>
      <c r="M21" s="154">
        <v>7</v>
      </c>
      <c r="N21" s="154">
        <v>7</v>
      </c>
      <c r="O21" s="157">
        <v>6</v>
      </c>
      <c r="P21" s="156">
        <v>7</v>
      </c>
      <c r="Q21" s="156">
        <v>6</v>
      </c>
      <c r="R21" s="156">
        <v>8</v>
      </c>
      <c r="S21" s="156">
        <v>7</v>
      </c>
      <c r="T21" s="156">
        <v>6</v>
      </c>
      <c r="U21" s="157">
        <v>7</v>
      </c>
      <c r="V21" s="158">
        <v>6.8</v>
      </c>
      <c r="W21" s="158">
        <v>6.6</v>
      </c>
      <c r="X21" s="158">
        <f t="shared" si="0"/>
        <v>6.660714285714286</v>
      </c>
      <c r="Y21" s="159" t="s">
        <v>210</v>
      </c>
      <c r="Z21" s="159" t="s">
        <v>210</v>
      </c>
      <c r="AA21" s="159" t="s">
        <v>210</v>
      </c>
      <c r="AB21" s="161" t="s">
        <v>209</v>
      </c>
    </row>
    <row r="22" spans="1:28" ht="18.75">
      <c r="A22" s="150">
        <v>8</v>
      </c>
      <c r="B22" s="151" t="s">
        <v>239</v>
      </c>
      <c r="C22" s="152" t="s">
        <v>240</v>
      </c>
      <c r="D22" s="153">
        <v>7</v>
      </c>
      <c r="E22" s="154">
        <v>5</v>
      </c>
      <c r="F22" s="154">
        <v>6</v>
      </c>
      <c r="G22" s="154">
        <v>5</v>
      </c>
      <c r="H22" s="154">
        <v>6</v>
      </c>
      <c r="I22" s="154">
        <v>6</v>
      </c>
      <c r="J22" s="153">
        <v>7</v>
      </c>
      <c r="K22" s="154">
        <v>7</v>
      </c>
      <c r="L22" s="154">
        <v>6</v>
      </c>
      <c r="M22" s="154">
        <v>5</v>
      </c>
      <c r="N22" s="154">
        <v>7</v>
      </c>
      <c r="O22" s="157">
        <v>6</v>
      </c>
      <c r="P22" s="156">
        <v>8</v>
      </c>
      <c r="Q22" s="156">
        <v>7</v>
      </c>
      <c r="R22" s="156">
        <v>6</v>
      </c>
      <c r="S22" s="156">
        <v>6</v>
      </c>
      <c r="T22" s="156">
        <v>5</v>
      </c>
      <c r="U22" s="157">
        <v>6</v>
      </c>
      <c r="V22" s="158">
        <v>6.3</v>
      </c>
      <c r="W22" s="158">
        <v>6.1</v>
      </c>
      <c r="X22" s="158">
        <f t="shared" si="0"/>
        <v>6.125</v>
      </c>
      <c r="Y22" s="159" t="s">
        <v>210</v>
      </c>
      <c r="Z22" s="159" t="s">
        <v>210</v>
      </c>
      <c r="AA22" s="159" t="s">
        <v>210</v>
      </c>
      <c r="AB22" s="161" t="s">
        <v>209</v>
      </c>
    </row>
    <row r="23" spans="1:28" ht="18.75">
      <c r="A23" s="150">
        <v>16</v>
      </c>
      <c r="B23" s="151" t="s">
        <v>218</v>
      </c>
      <c r="C23" s="152" t="s">
        <v>241</v>
      </c>
      <c r="D23" s="153">
        <v>7</v>
      </c>
      <c r="E23" s="154">
        <v>6</v>
      </c>
      <c r="F23" s="154">
        <v>7</v>
      </c>
      <c r="G23" s="154">
        <v>6</v>
      </c>
      <c r="H23" s="154">
        <v>6</v>
      </c>
      <c r="I23" s="154">
        <v>5</v>
      </c>
      <c r="J23" s="153">
        <v>6</v>
      </c>
      <c r="K23" s="154">
        <v>7</v>
      </c>
      <c r="L23" s="154">
        <v>6</v>
      </c>
      <c r="M23" s="154">
        <v>5</v>
      </c>
      <c r="N23" s="154">
        <v>7</v>
      </c>
      <c r="O23" s="157">
        <v>8</v>
      </c>
      <c r="P23" s="156">
        <v>7</v>
      </c>
      <c r="Q23" s="156">
        <v>5</v>
      </c>
      <c r="R23" s="156">
        <v>7</v>
      </c>
      <c r="S23" s="156">
        <v>6</v>
      </c>
      <c r="T23" s="156">
        <v>7</v>
      </c>
      <c r="U23" s="157">
        <v>8</v>
      </c>
      <c r="V23" s="158">
        <v>6.8</v>
      </c>
      <c r="W23" s="158">
        <v>6.3</v>
      </c>
      <c r="X23" s="158">
        <f t="shared" si="0"/>
        <v>6.553571428571429</v>
      </c>
      <c r="Y23" s="159" t="s">
        <v>210</v>
      </c>
      <c r="Z23" s="159" t="s">
        <v>210</v>
      </c>
      <c r="AA23" s="159" t="s">
        <v>210</v>
      </c>
      <c r="AB23" s="161" t="s">
        <v>209</v>
      </c>
    </row>
    <row r="24" spans="1:28" ht="18.75">
      <c r="A24" s="150">
        <v>17</v>
      </c>
      <c r="B24" s="151" t="s">
        <v>239</v>
      </c>
      <c r="C24" s="152" t="s">
        <v>242</v>
      </c>
      <c r="D24" s="153">
        <v>6</v>
      </c>
      <c r="E24" s="154">
        <v>5</v>
      </c>
      <c r="F24" s="154">
        <v>8</v>
      </c>
      <c r="G24" s="154">
        <v>6</v>
      </c>
      <c r="H24" s="154">
        <v>5</v>
      </c>
      <c r="I24" s="154">
        <v>7</v>
      </c>
      <c r="J24" s="153">
        <v>7</v>
      </c>
      <c r="K24" s="154">
        <v>8</v>
      </c>
      <c r="L24" s="154">
        <v>7</v>
      </c>
      <c r="M24" s="154">
        <v>5</v>
      </c>
      <c r="N24" s="154">
        <v>6</v>
      </c>
      <c r="O24" s="157">
        <v>6</v>
      </c>
      <c r="P24" s="156">
        <v>7</v>
      </c>
      <c r="Q24" s="156">
        <v>5</v>
      </c>
      <c r="R24" s="156">
        <v>2</v>
      </c>
      <c r="S24" s="156">
        <v>6</v>
      </c>
      <c r="T24" s="156">
        <v>7</v>
      </c>
      <c r="U24" s="157">
        <v>6</v>
      </c>
      <c r="V24" s="158">
        <v>5.6</v>
      </c>
      <c r="W24" s="158">
        <v>6.4</v>
      </c>
      <c r="X24" s="158">
        <f t="shared" si="0"/>
        <v>6.232142857142857</v>
      </c>
      <c r="Y24" s="159" t="s">
        <v>210</v>
      </c>
      <c r="Z24" s="159" t="s">
        <v>210</v>
      </c>
      <c r="AA24" s="159" t="s">
        <v>210</v>
      </c>
      <c r="AB24" s="161" t="s">
        <v>209</v>
      </c>
    </row>
    <row r="25" spans="1:28" ht="18.75">
      <c r="A25" s="150">
        <v>18</v>
      </c>
      <c r="B25" s="151" t="s">
        <v>243</v>
      </c>
      <c r="C25" s="152" t="s">
        <v>244</v>
      </c>
      <c r="D25" s="153">
        <v>6</v>
      </c>
      <c r="E25" s="154">
        <v>6</v>
      </c>
      <c r="F25" s="154">
        <v>6</v>
      </c>
      <c r="G25" s="154">
        <v>5</v>
      </c>
      <c r="H25" s="154">
        <v>5</v>
      </c>
      <c r="I25" s="154">
        <v>6</v>
      </c>
      <c r="J25" s="153">
        <v>5</v>
      </c>
      <c r="K25" s="154">
        <v>6</v>
      </c>
      <c r="L25" s="154">
        <v>7</v>
      </c>
      <c r="M25" s="154">
        <v>5</v>
      </c>
      <c r="N25" s="154">
        <v>7</v>
      </c>
      <c r="O25" s="157">
        <v>6</v>
      </c>
      <c r="P25" s="156">
        <v>7</v>
      </c>
      <c r="Q25" s="156">
        <v>5</v>
      </c>
      <c r="R25" s="156">
        <v>5</v>
      </c>
      <c r="S25" s="156">
        <v>4</v>
      </c>
      <c r="T25" s="156">
        <v>4</v>
      </c>
      <c r="U25" s="157">
        <v>5</v>
      </c>
      <c r="V25" s="158">
        <v>5.2</v>
      </c>
      <c r="W25" s="158">
        <v>5.8</v>
      </c>
      <c r="X25" s="158">
        <f t="shared" si="0"/>
        <v>5.607142857142857</v>
      </c>
      <c r="Y25" s="159" t="s">
        <v>213</v>
      </c>
      <c r="Z25" s="159" t="s">
        <v>213</v>
      </c>
      <c r="AA25" s="159" t="s">
        <v>213</v>
      </c>
      <c r="AB25" s="161" t="s">
        <v>213</v>
      </c>
    </row>
    <row r="26" spans="1:28" ht="18.75">
      <c r="A26" s="150">
        <v>19</v>
      </c>
      <c r="B26" s="151" t="s">
        <v>245</v>
      </c>
      <c r="C26" s="152" t="s">
        <v>246</v>
      </c>
      <c r="D26" s="153">
        <v>8</v>
      </c>
      <c r="E26" s="154">
        <v>8</v>
      </c>
      <c r="F26" s="154">
        <v>8</v>
      </c>
      <c r="G26" s="154">
        <v>8</v>
      </c>
      <c r="H26" s="154">
        <v>7</v>
      </c>
      <c r="I26" s="154">
        <v>8</v>
      </c>
      <c r="J26" s="153">
        <v>8</v>
      </c>
      <c r="K26" s="154">
        <v>9</v>
      </c>
      <c r="L26" s="154">
        <v>7</v>
      </c>
      <c r="M26" s="154">
        <v>5</v>
      </c>
      <c r="N26" s="154">
        <v>8</v>
      </c>
      <c r="O26" s="157">
        <v>8</v>
      </c>
      <c r="P26" s="156">
        <v>8</v>
      </c>
      <c r="Q26" s="156">
        <v>7</v>
      </c>
      <c r="R26" s="156">
        <v>8</v>
      </c>
      <c r="S26" s="156">
        <v>8</v>
      </c>
      <c r="T26" s="156">
        <v>8</v>
      </c>
      <c r="U26" s="157">
        <v>9</v>
      </c>
      <c r="V26" s="158">
        <v>8</v>
      </c>
      <c r="W26" s="158">
        <v>7.7</v>
      </c>
      <c r="X26" s="158">
        <f t="shared" si="0"/>
        <v>7.857142857142857</v>
      </c>
      <c r="Y26" s="159" t="s">
        <v>247</v>
      </c>
      <c r="Z26" s="159" t="s">
        <v>247</v>
      </c>
      <c r="AA26" s="159" t="s">
        <v>247</v>
      </c>
      <c r="AB26" s="161" t="s">
        <v>210</v>
      </c>
    </row>
    <row r="27" spans="1:28" ht="16.5">
      <c r="A27" s="150">
        <v>20</v>
      </c>
      <c r="B27" s="151" t="s">
        <v>248</v>
      </c>
      <c r="C27" s="152" t="s">
        <v>249</v>
      </c>
      <c r="D27" s="153">
        <v>7</v>
      </c>
      <c r="E27" s="154">
        <v>6</v>
      </c>
      <c r="F27" s="154">
        <v>5</v>
      </c>
      <c r="G27" s="154">
        <v>5</v>
      </c>
      <c r="H27" s="154">
        <v>5</v>
      </c>
      <c r="I27" s="154">
        <v>8</v>
      </c>
      <c r="J27" s="153">
        <v>6</v>
      </c>
      <c r="K27" s="154">
        <v>7</v>
      </c>
      <c r="L27" s="154">
        <v>6</v>
      </c>
      <c r="M27" s="154">
        <v>5</v>
      </c>
      <c r="N27" s="154">
        <v>5</v>
      </c>
      <c r="O27" s="157">
        <v>5</v>
      </c>
      <c r="P27" s="156">
        <v>7</v>
      </c>
      <c r="Q27" s="156">
        <v>6</v>
      </c>
      <c r="R27" s="156">
        <v>5</v>
      </c>
      <c r="S27" s="156">
        <v>5</v>
      </c>
      <c r="T27" s="156">
        <v>5</v>
      </c>
      <c r="U27" s="157">
        <v>5</v>
      </c>
      <c r="V27" s="158">
        <v>5.4</v>
      </c>
      <c r="W27" s="158">
        <v>5.9</v>
      </c>
      <c r="X27" s="158">
        <f t="shared" si="0"/>
        <v>5.696428571428571</v>
      </c>
      <c r="Y27" s="162" t="s">
        <v>209</v>
      </c>
      <c r="Z27" s="162" t="s">
        <v>209</v>
      </c>
      <c r="AA27" s="162" t="s">
        <v>209</v>
      </c>
      <c r="AB27" s="161" t="s">
        <v>213</v>
      </c>
    </row>
    <row r="28" spans="1:28" ht="18.75">
      <c r="A28" s="150">
        <v>21</v>
      </c>
      <c r="B28" s="151" t="s">
        <v>250</v>
      </c>
      <c r="C28" s="152" t="s">
        <v>251</v>
      </c>
      <c r="D28" s="153">
        <v>6</v>
      </c>
      <c r="E28" s="154">
        <v>5</v>
      </c>
      <c r="F28" s="154">
        <v>6</v>
      </c>
      <c r="G28" s="154">
        <v>5</v>
      </c>
      <c r="H28" s="154">
        <v>5</v>
      </c>
      <c r="I28" s="154">
        <v>7</v>
      </c>
      <c r="J28" s="153">
        <v>6</v>
      </c>
      <c r="K28" s="154">
        <v>6</v>
      </c>
      <c r="L28" s="154">
        <v>6</v>
      </c>
      <c r="M28" s="154">
        <v>5</v>
      </c>
      <c r="N28" s="154">
        <v>6</v>
      </c>
      <c r="O28" s="157">
        <v>4</v>
      </c>
      <c r="P28" s="156">
        <v>7</v>
      </c>
      <c r="Q28" s="156">
        <v>5</v>
      </c>
      <c r="R28" s="156">
        <v>5</v>
      </c>
      <c r="S28" s="156">
        <v>3</v>
      </c>
      <c r="T28" s="156">
        <v>2</v>
      </c>
      <c r="U28" s="157">
        <v>6</v>
      </c>
      <c r="V28" s="158">
        <v>4.7</v>
      </c>
      <c r="W28" s="158">
        <v>5.7</v>
      </c>
      <c r="X28" s="158">
        <f t="shared" si="0"/>
        <v>5.267857142857143</v>
      </c>
      <c r="Y28" s="159" t="s">
        <v>213</v>
      </c>
      <c r="Z28" s="159" t="s">
        <v>213</v>
      </c>
      <c r="AA28" s="159" t="s">
        <v>213</v>
      </c>
      <c r="AB28" s="161" t="s">
        <v>213</v>
      </c>
    </row>
    <row r="29" spans="1:28" ht="18.75">
      <c r="A29" s="150">
        <v>22</v>
      </c>
      <c r="B29" s="151" t="s">
        <v>218</v>
      </c>
      <c r="C29" s="152" t="s">
        <v>252</v>
      </c>
      <c r="D29" s="153">
        <v>7</v>
      </c>
      <c r="E29" s="154">
        <v>6</v>
      </c>
      <c r="F29" s="154">
        <v>7</v>
      </c>
      <c r="G29" s="154">
        <v>6</v>
      </c>
      <c r="H29" s="154">
        <v>6</v>
      </c>
      <c r="I29" s="154">
        <v>6</v>
      </c>
      <c r="J29" s="153">
        <v>7</v>
      </c>
      <c r="K29" s="154">
        <v>8</v>
      </c>
      <c r="L29" s="154">
        <v>6</v>
      </c>
      <c r="M29" s="154">
        <v>6</v>
      </c>
      <c r="N29" s="154">
        <v>6</v>
      </c>
      <c r="O29" s="157">
        <v>5</v>
      </c>
      <c r="P29" s="156">
        <v>8</v>
      </c>
      <c r="Q29" s="156">
        <v>5</v>
      </c>
      <c r="R29" s="156">
        <v>6</v>
      </c>
      <c r="S29" s="156">
        <v>6</v>
      </c>
      <c r="T29" s="156">
        <v>7</v>
      </c>
      <c r="U29" s="157">
        <v>7</v>
      </c>
      <c r="V29" s="158">
        <v>6.4</v>
      </c>
      <c r="W29" s="158">
        <v>6.5</v>
      </c>
      <c r="X29" s="158">
        <f t="shared" si="0"/>
        <v>6.482142857142857</v>
      </c>
      <c r="Y29" s="159" t="s">
        <v>210</v>
      </c>
      <c r="Z29" s="159" t="s">
        <v>210</v>
      </c>
      <c r="AA29" s="159" t="s">
        <v>210</v>
      </c>
      <c r="AB29" s="161" t="s">
        <v>209</v>
      </c>
    </row>
    <row r="30" spans="1:28" ht="18.75">
      <c r="A30" s="150">
        <v>23</v>
      </c>
      <c r="B30" s="151" t="s">
        <v>253</v>
      </c>
      <c r="C30" s="152" t="s">
        <v>254</v>
      </c>
      <c r="D30" s="153">
        <v>7</v>
      </c>
      <c r="E30" s="154">
        <v>6</v>
      </c>
      <c r="F30" s="154">
        <v>7</v>
      </c>
      <c r="G30" s="154">
        <v>6</v>
      </c>
      <c r="H30" s="154">
        <v>7</v>
      </c>
      <c r="I30" s="154">
        <v>6</v>
      </c>
      <c r="J30" s="153">
        <v>7</v>
      </c>
      <c r="K30" s="154">
        <v>6</v>
      </c>
      <c r="L30" s="154">
        <v>8</v>
      </c>
      <c r="M30" s="154">
        <v>5</v>
      </c>
      <c r="N30" s="154">
        <v>8</v>
      </c>
      <c r="O30" s="157">
        <v>8</v>
      </c>
      <c r="P30" s="156">
        <v>8</v>
      </c>
      <c r="Q30" s="156">
        <v>6</v>
      </c>
      <c r="R30" s="156">
        <v>6</v>
      </c>
      <c r="S30" s="156">
        <v>7</v>
      </c>
      <c r="T30" s="156">
        <v>7</v>
      </c>
      <c r="U30" s="157">
        <v>8</v>
      </c>
      <c r="V30" s="158">
        <v>7.2</v>
      </c>
      <c r="W30" s="158">
        <v>6.6</v>
      </c>
      <c r="X30" s="158">
        <f t="shared" si="0"/>
        <v>6.857142857142857</v>
      </c>
      <c r="Y30" s="159" t="s">
        <v>224</v>
      </c>
      <c r="Z30" s="159" t="s">
        <v>224</v>
      </c>
      <c r="AA30" s="159" t="s">
        <v>224</v>
      </c>
      <c r="AB30" s="161" t="s">
        <v>209</v>
      </c>
    </row>
    <row r="31" spans="1:28" ht="18.75">
      <c r="A31" s="150">
        <v>24</v>
      </c>
      <c r="B31" s="151" t="s">
        <v>218</v>
      </c>
      <c r="C31" s="152" t="s">
        <v>255</v>
      </c>
      <c r="D31" s="153">
        <v>7</v>
      </c>
      <c r="E31" s="154">
        <v>5</v>
      </c>
      <c r="F31" s="154">
        <v>6</v>
      </c>
      <c r="G31" s="154">
        <v>5</v>
      </c>
      <c r="H31" s="154">
        <v>6</v>
      </c>
      <c r="I31" s="154">
        <v>7</v>
      </c>
      <c r="J31" s="153">
        <v>7</v>
      </c>
      <c r="K31" s="154">
        <v>7</v>
      </c>
      <c r="L31" s="154">
        <v>6</v>
      </c>
      <c r="M31" s="154">
        <v>5</v>
      </c>
      <c r="N31" s="154">
        <v>7</v>
      </c>
      <c r="O31" s="157">
        <v>5</v>
      </c>
      <c r="P31" s="156">
        <v>7</v>
      </c>
      <c r="Q31" s="156">
        <v>6</v>
      </c>
      <c r="R31" s="156">
        <v>6</v>
      </c>
      <c r="S31" s="156">
        <v>6</v>
      </c>
      <c r="T31" s="156">
        <v>6</v>
      </c>
      <c r="U31" s="157">
        <v>7</v>
      </c>
      <c r="V31" s="158">
        <v>6.2</v>
      </c>
      <c r="W31" s="158">
        <v>6.1</v>
      </c>
      <c r="X31" s="158">
        <f t="shared" si="0"/>
        <v>6.125</v>
      </c>
      <c r="Y31" s="159" t="s">
        <v>210</v>
      </c>
      <c r="Z31" s="159" t="s">
        <v>210</v>
      </c>
      <c r="AA31" s="159" t="s">
        <v>210</v>
      </c>
      <c r="AB31" s="161" t="s">
        <v>209</v>
      </c>
    </row>
    <row r="32" spans="1:28" ht="18.75">
      <c r="A32" s="150">
        <v>25</v>
      </c>
      <c r="B32" s="151" t="s">
        <v>256</v>
      </c>
      <c r="C32" s="152" t="s">
        <v>257</v>
      </c>
      <c r="D32" s="153">
        <v>7</v>
      </c>
      <c r="E32" s="154">
        <v>6</v>
      </c>
      <c r="F32" s="154">
        <v>8</v>
      </c>
      <c r="G32" s="154">
        <v>5</v>
      </c>
      <c r="H32" s="154">
        <v>6</v>
      </c>
      <c r="I32" s="154">
        <v>8</v>
      </c>
      <c r="J32" s="153">
        <v>7</v>
      </c>
      <c r="K32" s="154">
        <v>8</v>
      </c>
      <c r="L32" s="154">
        <v>7</v>
      </c>
      <c r="M32" s="154">
        <v>5</v>
      </c>
      <c r="N32" s="154">
        <v>8</v>
      </c>
      <c r="O32" s="157">
        <v>7</v>
      </c>
      <c r="P32" s="156">
        <v>7</v>
      </c>
      <c r="Q32" s="156">
        <v>7</v>
      </c>
      <c r="R32" s="156">
        <v>6</v>
      </c>
      <c r="S32" s="156">
        <v>7</v>
      </c>
      <c r="T32" s="156">
        <v>6</v>
      </c>
      <c r="U32" s="157">
        <v>6</v>
      </c>
      <c r="V32" s="158">
        <v>6.6</v>
      </c>
      <c r="W32" s="158">
        <v>6.8</v>
      </c>
      <c r="X32" s="158">
        <f t="shared" si="0"/>
        <v>6.732142857142857</v>
      </c>
      <c r="Y32" s="159" t="s">
        <v>224</v>
      </c>
      <c r="Z32" s="159" t="s">
        <v>224</v>
      </c>
      <c r="AA32" s="159" t="s">
        <v>224</v>
      </c>
      <c r="AB32" s="161" t="s">
        <v>209</v>
      </c>
    </row>
    <row r="33" spans="1:28" ht="16.5">
      <c r="A33" s="150">
        <v>26</v>
      </c>
      <c r="B33" s="151" t="s">
        <v>258</v>
      </c>
      <c r="C33" s="152" t="s">
        <v>259</v>
      </c>
      <c r="D33" s="153">
        <v>5</v>
      </c>
      <c r="E33" s="154">
        <v>7</v>
      </c>
      <c r="F33" s="154">
        <v>6</v>
      </c>
      <c r="G33" s="154">
        <v>5</v>
      </c>
      <c r="H33" s="154">
        <v>5</v>
      </c>
      <c r="I33" s="154">
        <v>7</v>
      </c>
      <c r="J33" s="153">
        <v>5</v>
      </c>
      <c r="K33" s="154">
        <v>7</v>
      </c>
      <c r="L33" s="154">
        <v>6</v>
      </c>
      <c r="M33" s="154">
        <v>5</v>
      </c>
      <c r="N33" s="154">
        <v>5</v>
      </c>
      <c r="O33" s="157">
        <v>6</v>
      </c>
      <c r="P33" s="156">
        <v>6</v>
      </c>
      <c r="Q33" s="156">
        <v>6</v>
      </c>
      <c r="R33" s="156">
        <v>5</v>
      </c>
      <c r="S33" s="156">
        <v>3</v>
      </c>
      <c r="T33" s="156">
        <v>4</v>
      </c>
      <c r="U33" s="157">
        <v>5</v>
      </c>
      <c r="V33" s="158">
        <v>5</v>
      </c>
      <c r="W33" s="158">
        <v>5.8</v>
      </c>
      <c r="X33" s="158">
        <f t="shared" si="0"/>
        <v>5.5</v>
      </c>
      <c r="Y33" s="162" t="s">
        <v>209</v>
      </c>
      <c r="Z33" s="162" t="s">
        <v>209</v>
      </c>
      <c r="AA33" s="162" t="s">
        <v>209</v>
      </c>
      <c r="AB33" s="161" t="s">
        <v>213</v>
      </c>
    </row>
    <row r="34" spans="1:28" ht="18.75">
      <c r="A34" s="150">
        <v>27</v>
      </c>
      <c r="B34" s="151" t="s">
        <v>218</v>
      </c>
      <c r="C34" s="152" t="s">
        <v>260</v>
      </c>
      <c r="D34" s="153">
        <v>7</v>
      </c>
      <c r="E34" s="154">
        <v>5</v>
      </c>
      <c r="F34" s="154">
        <v>5</v>
      </c>
      <c r="G34" s="154">
        <v>5</v>
      </c>
      <c r="H34" s="154">
        <v>7</v>
      </c>
      <c r="I34" s="154">
        <v>6</v>
      </c>
      <c r="J34" s="153">
        <v>6</v>
      </c>
      <c r="K34" s="154">
        <v>8</v>
      </c>
      <c r="L34" s="154">
        <v>6</v>
      </c>
      <c r="M34" s="154">
        <v>6</v>
      </c>
      <c r="N34" s="154">
        <v>6</v>
      </c>
      <c r="O34" s="157">
        <v>6</v>
      </c>
      <c r="P34" s="156">
        <v>6</v>
      </c>
      <c r="Q34" s="156">
        <v>6</v>
      </c>
      <c r="R34" s="156">
        <v>6</v>
      </c>
      <c r="S34" s="156">
        <v>5</v>
      </c>
      <c r="T34" s="156">
        <v>5</v>
      </c>
      <c r="U34" s="157">
        <v>7</v>
      </c>
      <c r="V34" s="158">
        <v>5.9</v>
      </c>
      <c r="W34" s="158">
        <v>6.1</v>
      </c>
      <c r="X34" s="158">
        <f t="shared" si="0"/>
        <v>6.017857142857143</v>
      </c>
      <c r="Y34" s="159" t="s">
        <v>210</v>
      </c>
      <c r="Z34" s="159" t="s">
        <v>210</v>
      </c>
      <c r="AA34" s="159" t="s">
        <v>210</v>
      </c>
      <c r="AB34" s="161" t="s">
        <v>209</v>
      </c>
    </row>
    <row r="35" spans="1:28" ht="18.75">
      <c r="A35" s="150">
        <v>28</v>
      </c>
      <c r="B35" s="151" t="s">
        <v>261</v>
      </c>
      <c r="C35" s="152" t="s">
        <v>262</v>
      </c>
      <c r="D35" s="153">
        <v>7</v>
      </c>
      <c r="E35" s="154">
        <v>7</v>
      </c>
      <c r="F35" s="154">
        <v>8</v>
      </c>
      <c r="G35" s="154">
        <v>7</v>
      </c>
      <c r="H35" s="154">
        <v>8</v>
      </c>
      <c r="I35" s="154">
        <v>6</v>
      </c>
      <c r="J35" s="153">
        <v>8</v>
      </c>
      <c r="K35" s="154">
        <v>8</v>
      </c>
      <c r="L35" s="154">
        <v>7</v>
      </c>
      <c r="M35" s="154">
        <v>7</v>
      </c>
      <c r="N35" s="154">
        <v>8</v>
      </c>
      <c r="O35" s="157">
        <v>8</v>
      </c>
      <c r="P35" s="156">
        <v>8</v>
      </c>
      <c r="Q35" s="156">
        <v>8</v>
      </c>
      <c r="R35" s="156">
        <v>4</v>
      </c>
      <c r="S35" s="156">
        <v>7</v>
      </c>
      <c r="T35" s="156">
        <v>8</v>
      </c>
      <c r="U35" s="157">
        <v>8</v>
      </c>
      <c r="V35" s="158">
        <v>7.3</v>
      </c>
      <c r="W35" s="158">
        <v>7.4</v>
      </c>
      <c r="X35" s="158">
        <f t="shared" si="0"/>
        <v>7.428571428571429</v>
      </c>
      <c r="Y35" s="159" t="s">
        <v>224</v>
      </c>
      <c r="Z35" s="159" t="s">
        <v>224</v>
      </c>
      <c r="AA35" s="159" t="s">
        <v>224</v>
      </c>
      <c r="AB35" s="161" t="s">
        <v>210</v>
      </c>
    </row>
    <row r="36" spans="1:28" ht="18.75">
      <c r="A36" s="150">
        <v>29</v>
      </c>
      <c r="B36" s="151" t="s">
        <v>263</v>
      </c>
      <c r="C36" s="152" t="s">
        <v>264</v>
      </c>
      <c r="D36" s="153">
        <v>6</v>
      </c>
      <c r="E36" s="154">
        <v>5</v>
      </c>
      <c r="F36" s="154">
        <v>6</v>
      </c>
      <c r="G36" s="154">
        <v>5</v>
      </c>
      <c r="H36" s="154">
        <v>5</v>
      </c>
      <c r="I36" s="154">
        <v>7</v>
      </c>
      <c r="J36" s="153">
        <v>6</v>
      </c>
      <c r="K36" s="154">
        <v>7</v>
      </c>
      <c r="L36" s="154">
        <v>6</v>
      </c>
      <c r="M36" s="154">
        <v>5</v>
      </c>
      <c r="N36" s="154">
        <v>6</v>
      </c>
      <c r="O36" s="157">
        <v>4</v>
      </c>
      <c r="P36" s="156">
        <v>6</v>
      </c>
      <c r="Q36" s="156">
        <v>7</v>
      </c>
      <c r="R36" s="156">
        <v>5</v>
      </c>
      <c r="S36" s="156">
        <v>2</v>
      </c>
      <c r="T36" s="165">
        <v>2</v>
      </c>
      <c r="U36" s="166">
        <v>2</v>
      </c>
      <c r="V36" s="158">
        <v>4</v>
      </c>
      <c r="W36" s="158">
        <v>5.8</v>
      </c>
      <c r="X36" s="158">
        <f t="shared" si="0"/>
        <v>5.071428571428571</v>
      </c>
      <c r="Y36" s="159" t="s">
        <v>213</v>
      </c>
      <c r="Z36" s="159" t="s">
        <v>213</v>
      </c>
      <c r="AA36" s="159" t="s">
        <v>213</v>
      </c>
      <c r="AB36" s="161" t="s">
        <v>205</v>
      </c>
    </row>
    <row r="37" spans="1:28" ht="18.75">
      <c r="A37" s="150">
        <v>30</v>
      </c>
      <c r="B37" s="151" t="s">
        <v>265</v>
      </c>
      <c r="C37" s="152" t="s">
        <v>266</v>
      </c>
      <c r="D37" s="153">
        <v>7</v>
      </c>
      <c r="E37" s="154">
        <v>7</v>
      </c>
      <c r="F37" s="154">
        <v>8</v>
      </c>
      <c r="G37" s="154">
        <v>7</v>
      </c>
      <c r="H37" s="154">
        <v>8</v>
      </c>
      <c r="I37" s="154">
        <v>7</v>
      </c>
      <c r="J37" s="153">
        <v>9</v>
      </c>
      <c r="K37" s="154">
        <v>8</v>
      </c>
      <c r="L37" s="154">
        <v>7</v>
      </c>
      <c r="M37" s="154">
        <v>7</v>
      </c>
      <c r="N37" s="154">
        <v>8</v>
      </c>
      <c r="O37" s="157">
        <v>8</v>
      </c>
      <c r="P37" s="156">
        <v>9</v>
      </c>
      <c r="Q37" s="156">
        <v>8</v>
      </c>
      <c r="R37" s="156">
        <v>5</v>
      </c>
      <c r="S37" s="156">
        <v>6</v>
      </c>
      <c r="T37" s="156">
        <v>8</v>
      </c>
      <c r="U37" s="157">
        <v>8</v>
      </c>
      <c r="V37" s="158">
        <v>7.5</v>
      </c>
      <c r="W37" s="158">
        <v>7.6</v>
      </c>
      <c r="X37" s="158">
        <f t="shared" si="0"/>
        <v>7.553571428571429</v>
      </c>
      <c r="Y37" s="159" t="s">
        <v>247</v>
      </c>
      <c r="Z37" s="159" t="s">
        <v>247</v>
      </c>
      <c r="AA37" s="159" t="s">
        <v>247</v>
      </c>
      <c r="AB37" s="161" t="s">
        <v>210</v>
      </c>
    </row>
    <row r="38" spans="1:28" ht="18.75">
      <c r="A38" s="150">
        <v>31</v>
      </c>
      <c r="B38" s="151" t="s">
        <v>267</v>
      </c>
      <c r="C38" s="152" t="s">
        <v>268</v>
      </c>
      <c r="D38" s="153">
        <v>7</v>
      </c>
      <c r="E38" s="154">
        <v>5</v>
      </c>
      <c r="F38" s="154">
        <v>5</v>
      </c>
      <c r="G38" s="154">
        <v>5</v>
      </c>
      <c r="H38" s="154">
        <v>6</v>
      </c>
      <c r="I38" s="154">
        <v>7</v>
      </c>
      <c r="J38" s="153">
        <v>8</v>
      </c>
      <c r="K38" s="154">
        <v>7</v>
      </c>
      <c r="L38" s="154">
        <v>8</v>
      </c>
      <c r="M38" s="154">
        <v>5</v>
      </c>
      <c r="N38" s="154">
        <v>6</v>
      </c>
      <c r="O38" s="157">
        <v>6</v>
      </c>
      <c r="P38" s="156">
        <v>8</v>
      </c>
      <c r="Q38" s="156">
        <v>6</v>
      </c>
      <c r="R38" s="156">
        <v>7</v>
      </c>
      <c r="S38" s="156">
        <v>5</v>
      </c>
      <c r="T38" s="156">
        <v>6</v>
      </c>
      <c r="U38" s="157">
        <v>7</v>
      </c>
      <c r="V38" s="158">
        <v>6.5</v>
      </c>
      <c r="W38" s="158">
        <v>6.2</v>
      </c>
      <c r="X38" s="158">
        <f t="shared" si="0"/>
        <v>6.267857142857143</v>
      </c>
      <c r="Y38" s="167" t="s">
        <v>269</v>
      </c>
      <c r="Z38" s="167" t="s">
        <v>269</v>
      </c>
      <c r="AA38" s="167" t="s">
        <v>269</v>
      </c>
      <c r="AB38" s="161" t="s">
        <v>209</v>
      </c>
    </row>
    <row r="39" spans="1:28" ht="18.75">
      <c r="A39" s="150">
        <v>32</v>
      </c>
      <c r="B39" s="168" t="s">
        <v>233</v>
      </c>
      <c r="C39" s="169" t="s">
        <v>270</v>
      </c>
      <c r="D39" s="170">
        <v>7</v>
      </c>
      <c r="E39" s="171">
        <v>5</v>
      </c>
      <c r="F39" s="171">
        <v>5</v>
      </c>
      <c r="G39" s="171">
        <v>5</v>
      </c>
      <c r="H39" s="171">
        <v>6</v>
      </c>
      <c r="I39" s="171">
        <v>7</v>
      </c>
      <c r="J39" s="170">
        <v>6</v>
      </c>
      <c r="K39" s="171">
        <v>8</v>
      </c>
      <c r="L39" s="171">
        <v>6</v>
      </c>
      <c r="M39" s="171">
        <v>6</v>
      </c>
      <c r="N39" s="171">
        <v>6</v>
      </c>
      <c r="O39" s="172">
        <v>6</v>
      </c>
      <c r="P39" s="173">
        <v>7</v>
      </c>
      <c r="Q39" s="173">
        <v>7</v>
      </c>
      <c r="R39" s="173">
        <v>7</v>
      </c>
      <c r="S39" s="173">
        <v>6</v>
      </c>
      <c r="T39" s="173">
        <v>6</v>
      </c>
      <c r="U39" s="172">
        <v>7</v>
      </c>
      <c r="V39" s="158">
        <v>6.6</v>
      </c>
      <c r="W39" s="158">
        <v>6.1</v>
      </c>
      <c r="X39" s="158">
        <f t="shared" si="0"/>
        <v>6.214285714285714</v>
      </c>
      <c r="Y39" s="174" t="s">
        <v>269</v>
      </c>
      <c r="Z39" s="174" t="s">
        <v>269</v>
      </c>
      <c r="AA39" s="174" t="s">
        <v>269</v>
      </c>
      <c r="AB39" s="161" t="s">
        <v>209</v>
      </c>
    </row>
    <row r="40" spans="1:28" ht="19.5" thickBot="1">
      <c r="A40" s="150">
        <v>33</v>
      </c>
      <c r="B40" s="175" t="s">
        <v>218</v>
      </c>
      <c r="C40" s="176" t="s">
        <v>271</v>
      </c>
      <c r="D40" s="177">
        <v>6</v>
      </c>
      <c r="E40" s="178">
        <v>6</v>
      </c>
      <c r="F40" s="178">
        <v>6</v>
      </c>
      <c r="G40" s="178">
        <v>6</v>
      </c>
      <c r="H40" s="178">
        <v>6</v>
      </c>
      <c r="I40" s="178">
        <v>6</v>
      </c>
      <c r="J40" s="179">
        <v>5</v>
      </c>
      <c r="K40" s="178">
        <v>6</v>
      </c>
      <c r="L40" s="178">
        <v>6</v>
      </c>
      <c r="M40" s="178">
        <v>5</v>
      </c>
      <c r="N40" s="178">
        <v>8</v>
      </c>
      <c r="O40" s="177">
        <v>8</v>
      </c>
      <c r="P40" s="177">
        <v>6</v>
      </c>
      <c r="Q40" s="177">
        <v>6</v>
      </c>
      <c r="R40" s="177">
        <v>6</v>
      </c>
      <c r="S40" s="177">
        <v>7</v>
      </c>
      <c r="T40" s="177">
        <v>7</v>
      </c>
      <c r="U40" s="180">
        <v>7</v>
      </c>
      <c r="V40" s="181">
        <v>6.7</v>
      </c>
      <c r="W40" s="181">
        <v>6</v>
      </c>
      <c r="X40" s="181">
        <f t="shared" si="0"/>
        <v>6.303571428571429</v>
      </c>
      <c r="Y40" s="182" t="s">
        <v>269</v>
      </c>
      <c r="Z40" s="182" t="s">
        <v>269</v>
      </c>
      <c r="AA40" s="182" t="s">
        <v>269</v>
      </c>
      <c r="AB40" s="183" t="s">
        <v>272</v>
      </c>
    </row>
    <row r="41" spans="1:28" ht="19.5" thickTop="1">
      <c r="A41" s="184"/>
      <c r="B41" s="185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5"/>
      <c r="P41" s="185"/>
      <c r="Q41" s="185"/>
      <c r="R41" s="185"/>
      <c r="S41" s="185"/>
      <c r="T41" s="185"/>
      <c r="U41" s="187"/>
      <c r="V41" s="187"/>
      <c r="W41" s="187"/>
      <c r="X41" s="187"/>
      <c r="Y41" s="187"/>
      <c r="Z41" s="187"/>
      <c r="AA41" s="187"/>
      <c r="AB41" s="188"/>
    </row>
    <row r="42" spans="1:28" ht="15.75">
      <c r="A42" s="189" t="s">
        <v>273</v>
      </c>
      <c r="B42" s="190"/>
      <c r="C42" s="191" t="s">
        <v>274</v>
      </c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486" t="s">
        <v>173</v>
      </c>
      <c r="O42" s="486"/>
      <c r="P42" s="486"/>
      <c r="Q42" s="486"/>
      <c r="R42" s="486"/>
      <c r="S42" s="486"/>
      <c r="T42" s="486"/>
      <c r="U42" s="486"/>
      <c r="V42" s="129"/>
      <c r="W42" s="486" t="s">
        <v>275</v>
      </c>
      <c r="X42" s="486"/>
      <c r="Y42" s="486"/>
      <c r="Z42" s="486"/>
      <c r="AA42" s="486"/>
      <c r="AB42" s="192"/>
    </row>
    <row r="43" spans="1:28" ht="15.75">
      <c r="A43" s="193"/>
      <c r="B43" s="187"/>
      <c r="C43" s="187" t="s">
        <v>276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29"/>
      <c r="W43" s="129"/>
      <c r="X43" s="187"/>
      <c r="Y43" s="187"/>
      <c r="Z43" s="187"/>
      <c r="AA43" s="187"/>
      <c r="AB43" s="192"/>
    </row>
    <row r="44" spans="1:28" ht="15.75">
      <c r="A44" s="193"/>
      <c r="B44" s="194"/>
      <c r="C44" s="191" t="s">
        <v>277</v>
      </c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4"/>
      <c r="P44" s="194"/>
      <c r="Q44" s="194"/>
      <c r="R44" s="194"/>
      <c r="S44" s="194"/>
      <c r="T44" s="194"/>
      <c r="U44" s="187"/>
      <c r="V44" s="129"/>
      <c r="W44" s="129"/>
      <c r="X44" s="187"/>
      <c r="Y44" s="187"/>
      <c r="Z44" s="187"/>
      <c r="AA44" s="187"/>
      <c r="AB44" s="192"/>
    </row>
    <row r="45" spans="1:28" ht="15.75">
      <c r="A45" s="193"/>
      <c r="B45" s="195"/>
      <c r="C45" s="196" t="s">
        <v>278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5"/>
      <c r="P45" s="195"/>
      <c r="Q45" s="197"/>
      <c r="R45" s="197"/>
      <c r="S45" s="197"/>
      <c r="T45" s="197"/>
      <c r="U45" s="187"/>
      <c r="V45" s="129"/>
      <c r="W45" s="129"/>
      <c r="X45" s="187"/>
      <c r="Y45" s="187"/>
      <c r="Z45" s="187"/>
      <c r="AA45" s="187"/>
      <c r="AB45" s="192"/>
    </row>
    <row r="46" spans="1:28" ht="15.75">
      <c r="A46" s="193"/>
      <c r="B46" s="195"/>
      <c r="C46" s="196" t="s">
        <v>279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5"/>
      <c r="P46" s="195"/>
      <c r="Q46" s="197"/>
      <c r="R46" s="197"/>
      <c r="S46" s="197"/>
      <c r="T46" s="197"/>
      <c r="U46" s="187"/>
      <c r="V46" s="129"/>
      <c r="W46" s="129"/>
      <c r="X46" s="187"/>
      <c r="Y46" s="187"/>
      <c r="Z46" s="187"/>
      <c r="AA46" s="187"/>
      <c r="AB46" s="192"/>
    </row>
    <row r="47" spans="1:28" ht="15.75">
      <c r="A47" s="198" t="s">
        <v>280</v>
      </c>
      <c r="B47" s="199"/>
      <c r="C47" s="196" t="s">
        <v>281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5"/>
      <c r="P47" s="195"/>
      <c r="Q47" s="197"/>
      <c r="R47" s="197"/>
      <c r="S47" s="197"/>
      <c r="T47" s="197"/>
      <c r="U47" s="187"/>
      <c r="V47" s="129"/>
      <c r="W47" s="129"/>
      <c r="X47" s="187"/>
      <c r="Y47" s="187"/>
      <c r="Z47" s="187"/>
      <c r="AA47" s="187"/>
      <c r="AB47" s="192"/>
    </row>
    <row r="48" spans="1:28" ht="15.75">
      <c r="A48" s="193"/>
      <c r="B48" s="195"/>
      <c r="C48" s="196" t="s">
        <v>282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503" t="s">
        <v>283</v>
      </c>
      <c r="O48" s="503"/>
      <c r="P48" s="503"/>
      <c r="Q48" s="503"/>
      <c r="R48" s="503"/>
      <c r="S48" s="503"/>
      <c r="T48" s="503"/>
      <c r="U48" s="503"/>
      <c r="V48" s="129"/>
      <c r="W48" s="504" t="s">
        <v>284</v>
      </c>
      <c r="X48" s="504"/>
      <c r="Y48" s="504"/>
      <c r="Z48" s="504"/>
      <c r="AA48" s="504"/>
      <c r="AB48" s="192"/>
    </row>
    <row r="49" spans="1:28" ht="15.75">
      <c r="A49" s="200"/>
      <c r="B49" s="187"/>
      <c r="C49" s="201" t="s">
        <v>285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8"/>
    </row>
    <row r="50" spans="1:28" ht="15.75">
      <c r="A50" s="200"/>
      <c r="B50" s="187"/>
      <c r="C50" s="196" t="s">
        <v>286</v>
      </c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8"/>
    </row>
    <row r="51" spans="1:28" ht="15.75">
      <c r="A51" s="200"/>
      <c r="B51" s="187"/>
      <c r="C51" s="196" t="s">
        <v>287</v>
      </c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8"/>
    </row>
    <row r="52" spans="1:28" ht="15.75">
      <c r="A52" s="200"/>
      <c r="B52" s="187"/>
      <c r="C52" s="196" t="s">
        <v>288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8"/>
    </row>
  </sheetData>
  <sheetProtection/>
  <mergeCells count="17">
    <mergeCell ref="N48:U48"/>
    <mergeCell ref="W48:AA48"/>
    <mergeCell ref="Z5:Z7"/>
    <mergeCell ref="AA5:AA7"/>
    <mergeCell ref="W5:W7"/>
    <mergeCell ref="X5:X7"/>
    <mergeCell ref="Y5:Y7"/>
    <mergeCell ref="AB5:AB7"/>
    <mergeCell ref="N42:U42"/>
    <mergeCell ref="W42:AA42"/>
    <mergeCell ref="A2:E2"/>
    <mergeCell ref="A3:AB3"/>
    <mergeCell ref="A4:AB4"/>
    <mergeCell ref="A5:A7"/>
    <mergeCell ref="B5:C7"/>
    <mergeCell ref="F5:U5"/>
    <mergeCell ref="V5:V7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="115" zoomScaleNormal="115" zoomScalePageLayoutView="0" workbookViewId="0" topLeftCell="A1">
      <selection activeCell="I24" sqref="I24:J24"/>
    </sheetView>
  </sheetViews>
  <sheetFormatPr defaultColWidth="9.140625" defaultRowHeight="12.75"/>
  <cols>
    <col min="1" max="1" width="3.57421875" style="0" customWidth="1"/>
    <col min="2" max="2" width="12.28125" style="0" customWidth="1"/>
    <col min="3" max="3" width="5.140625" style="0" customWidth="1"/>
    <col min="4" max="4" width="4.28125" style="0" customWidth="1"/>
    <col min="5" max="5" width="4.7109375" style="0" customWidth="1"/>
    <col min="6" max="6" width="4.57421875" style="0" customWidth="1"/>
    <col min="7" max="7" width="4.8515625" style="0" customWidth="1"/>
    <col min="8" max="9" width="4.140625" style="0" customWidth="1"/>
    <col min="10" max="10" width="4.57421875" style="0" customWidth="1"/>
    <col min="11" max="11" width="4.8515625" style="0" customWidth="1"/>
    <col min="12" max="12" width="5.140625" style="0" customWidth="1"/>
    <col min="13" max="13" width="4.28125" style="0" customWidth="1"/>
    <col min="14" max="15" width="4.8515625" style="0" customWidth="1"/>
    <col min="16" max="17" width="4.7109375" style="0" customWidth="1"/>
    <col min="18" max="18" width="4.8515625" style="0" customWidth="1"/>
    <col min="19" max="20" width="5.28125" style="0" customWidth="1"/>
    <col min="21" max="22" width="5.421875" style="0" customWidth="1"/>
    <col min="23" max="23" width="0.42578125" style="0" hidden="1" customWidth="1"/>
    <col min="24" max="24" width="8.28125" style="0" customWidth="1"/>
    <col min="25" max="25" width="8.140625" style="2" customWidth="1"/>
    <col min="26" max="26" width="8.140625" style="0" customWidth="1"/>
    <col min="27" max="27" width="7.421875" style="0" customWidth="1"/>
    <col min="28" max="28" width="7.8515625" style="0" customWidth="1"/>
  </cols>
  <sheetData>
    <row r="1" spans="2:28" ht="12.75">
      <c r="B1" s="67" t="s">
        <v>68</v>
      </c>
      <c r="AB1" s="40"/>
    </row>
    <row r="2" spans="2:25" ht="12.75">
      <c r="B2" s="69" t="s">
        <v>69</v>
      </c>
      <c r="C2" s="68"/>
      <c r="D2" s="68"/>
      <c r="E2" s="68"/>
      <c r="F2" s="68"/>
      <c r="G2" s="68"/>
      <c r="Y2" s="70"/>
    </row>
    <row r="3" spans="1:27" ht="15.75">
      <c r="A3" s="533" t="s">
        <v>70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</row>
    <row r="4" spans="1:27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532" t="s">
        <v>71</v>
      </c>
      <c r="L4" s="532"/>
      <c r="M4" s="532"/>
      <c r="N4" s="532"/>
      <c r="O4" s="532"/>
      <c r="P4" s="532"/>
      <c r="Q4" s="532"/>
      <c r="R4" s="532"/>
      <c r="S4" s="532"/>
      <c r="T4" s="4"/>
      <c r="U4" s="4"/>
      <c r="V4" s="4"/>
      <c r="W4" s="4"/>
      <c r="X4" s="4"/>
      <c r="Y4" s="5"/>
      <c r="Z4" s="4"/>
      <c r="AA4" s="40"/>
    </row>
    <row r="5" spans="1:27" ht="13.5" thickTop="1">
      <c r="A5" s="534" t="s">
        <v>0</v>
      </c>
      <c r="B5" s="537" t="s">
        <v>1</v>
      </c>
      <c r="C5" s="538"/>
      <c r="D5" s="539" t="s">
        <v>2</v>
      </c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29"/>
      <c r="X5" s="529" t="s">
        <v>57</v>
      </c>
      <c r="Y5" s="513" t="s">
        <v>58</v>
      </c>
      <c r="Z5" s="514" t="s">
        <v>59</v>
      </c>
      <c r="AA5" s="63"/>
    </row>
    <row r="6" spans="1:27" ht="27" customHeight="1">
      <c r="A6" s="535"/>
      <c r="B6" s="6"/>
      <c r="C6" s="7"/>
      <c r="D6" s="526" t="s">
        <v>49</v>
      </c>
      <c r="E6" s="526" t="s">
        <v>50</v>
      </c>
      <c r="F6" s="509" t="s">
        <v>51</v>
      </c>
      <c r="G6" s="526" t="s">
        <v>55</v>
      </c>
      <c r="H6" s="526" t="s">
        <v>52</v>
      </c>
      <c r="I6" s="509" t="s">
        <v>66</v>
      </c>
      <c r="J6" s="509" t="s">
        <v>65</v>
      </c>
      <c r="K6" s="509" t="s">
        <v>64</v>
      </c>
      <c r="L6" s="509" t="s">
        <v>54</v>
      </c>
      <c r="M6" s="526" t="s">
        <v>40</v>
      </c>
      <c r="N6" s="526" t="s">
        <v>41</v>
      </c>
      <c r="O6" s="509" t="s">
        <v>42</v>
      </c>
      <c r="P6" s="526" t="s">
        <v>56</v>
      </c>
      <c r="Q6" s="526" t="s">
        <v>43</v>
      </c>
      <c r="R6" s="509" t="s">
        <v>39</v>
      </c>
      <c r="S6" s="509" t="s">
        <v>44</v>
      </c>
      <c r="T6" s="509" t="s">
        <v>60</v>
      </c>
      <c r="U6" s="509" t="s">
        <v>45</v>
      </c>
      <c r="V6" s="509" t="s">
        <v>53</v>
      </c>
      <c r="W6" s="511"/>
      <c r="X6" s="530"/>
      <c r="Y6" s="511"/>
      <c r="Z6" s="515"/>
      <c r="AA6" s="3"/>
    </row>
    <row r="7" spans="1:27" ht="22.5" customHeight="1">
      <c r="A7" s="535"/>
      <c r="B7" s="8"/>
      <c r="C7" s="9"/>
      <c r="D7" s="527"/>
      <c r="E7" s="527"/>
      <c r="F7" s="510"/>
      <c r="G7" s="527"/>
      <c r="H7" s="527"/>
      <c r="I7" s="510"/>
      <c r="J7" s="510"/>
      <c r="K7" s="510"/>
      <c r="L7" s="510"/>
      <c r="M7" s="527"/>
      <c r="N7" s="527"/>
      <c r="O7" s="510"/>
      <c r="P7" s="527"/>
      <c r="Q7" s="527"/>
      <c r="R7" s="510"/>
      <c r="S7" s="510"/>
      <c r="T7" s="510"/>
      <c r="U7" s="510"/>
      <c r="V7" s="510"/>
      <c r="W7" s="512"/>
      <c r="X7" s="531"/>
      <c r="Y7" s="512"/>
      <c r="Z7" s="516"/>
      <c r="AA7" s="3"/>
    </row>
    <row r="8" spans="1:27" ht="12.75">
      <c r="A8" s="536"/>
      <c r="B8" s="540" t="s">
        <v>3</v>
      </c>
      <c r="C8" s="541"/>
      <c r="D8" s="10">
        <v>3</v>
      </c>
      <c r="E8" s="11">
        <v>5</v>
      </c>
      <c r="F8" s="12">
        <v>6</v>
      </c>
      <c r="G8" s="11">
        <v>4</v>
      </c>
      <c r="H8" s="11">
        <v>4</v>
      </c>
      <c r="I8" s="12">
        <v>3</v>
      </c>
      <c r="J8" s="12">
        <v>4</v>
      </c>
      <c r="K8" s="12">
        <v>3</v>
      </c>
      <c r="L8" s="12">
        <v>5</v>
      </c>
      <c r="M8" s="10">
        <v>3</v>
      </c>
      <c r="N8" s="11">
        <v>5</v>
      </c>
      <c r="O8" s="12">
        <v>6</v>
      </c>
      <c r="P8" s="11">
        <v>4</v>
      </c>
      <c r="Q8" s="11">
        <v>4</v>
      </c>
      <c r="R8" s="12">
        <v>3</v>
      </c>
      <c r="S8" s="12">
        <v>4</v>
      </c>
      <c r="T8" s="12">
        <v>3</v>
      </c>
      <c r="U8" s="12">
        <v>3</v>
      </c>
      <c r="V8" s="12">
        <v>3</v>
      </c>
      <c r="W8" s="13"/>
      <c r="X8" s="61"/>
      <c r="Y8" s="13"/>
      <c r="Z8" s="62"/>
      <c r="AA8" s="3"/>
    </row>
    <row r="9" spans="1:27" ht="12.75">
      <c r="A9" s="14">
        <v>1</v>
      </c>
      <c r="B9" s="15" t="s">
        <v>17</v>
      </c>
      <c r="C9" s="16" t="s">
        <v>18</v>
      </c>
      <c r="D9" s="73">
        <v>2.5</v>
      </c>
      <c r="E9" s="18">
        <v>6.5</v>
      </c>
      <c r="F9" s="18">
        <v>7</v>
      </c>
      <c r="G9" s="18">
        <v>4.5</v>
      </c>
      <c r="H9" s="17">
        <v>8</v>
      </c>
      <c r="I9" s="17">
        <v>6</v>
      </c>
      <c r="J9" s="17">
        <v>6.5</v>
      </c>
      <c r="K9" s="17">
        <v>5</v>
      </c>
      <c r="L9" s="17">
        <v>4.8</v>
      </c>
      <c r="M9" s="73">
        <v>7.3</v>
      </c>
      <c r="N9" s="18">
        <v>6.4</v>
      </c>
      <c r="O9" s="18">
        <v>7.2</v>
      </c>
      <c r="P9" s="18">
        <v>5</v>
      </c>
      <c r="Q9" s="17">
        <v>4</v>
      </c>
      <c r="R9" s="17">
        <v>4.8</v>
      </c>
      <c r="S9" s="17">
        <v>5</v>
      </c>
      <c r="T9" s="17">
        <v>5.2</v>
      </c>
      <c r="U9" s="18">
        <v>5</v>
      </c>
      <c r="V9" s="18">
        <v>5.7</v>
      </c>
      <c r="W9" s="19"/>
      <c r="X9" s="64">
        <f>(D9*3+E9*5+F9*6+G9*4+H9*4+I9*3+J9*4+K9*3+L9*5+M9*3+N9*5+O9*6+P9*4+Q9*4+R9*3+S9*4+T9*3+U9*3+V9*3)/75</f>
        <v>5.736</v>
      </c>
      <c r="Y9" s="59" t="s">
        <v>4</v>
      </c>
      <c r="Z9" s="60" t="s">
        <v>47</v>
      </c>
      <c r="AA9" s="3"/>
    </row>
    <row r="10" spans="1:27" ht="12.75">
      <c r="A10" s="20">
        <v>2</v>
      </c>
      <c r="B10" s="21" t="s">
        <v>19</v>
      </c>
      <c r="C10" s="22" t="s">
        <v>20</v>
      </c>
      <c r="D10" s="74">
        <v>7.6</v>
      </c>
      <c r="E10" s="75">
        <v>9</v>
      </c>
      <c r="F10" s="75">
        <v>6.4</v>
      </c>
      <c r="G10" s="75">
        <v>5.8</v>
      </c>
      <c r="H10" s="75">
        <v>7</v>
      </c>
      <c r="I10" s="23">
        <v>6.5</v>
      </c>
      <c r="J10" s="23">
        <v>7.6</v>
      </c>
      <c r="K10" s="23">
        <v>7</v>
      </c>
      <c r="L10" s="23">
        <v>6.4</v>
      </c>
      <c r="M10" s="74">
        <v>7.5</v>
      </c>
      <c r="N10" s="75">
        <v>7.1</v>
      </c>
      <c r="O10" s="75">
        <v>7</v>
      </c>
      <c r="P10" s="75">
        <v>5</v>
      </c>
      <c r="Q10" s="75">
        <v>7.2</v>
      </c>
      <c r="R10" s="23">
        <v>6.3</v>
      </c>
      <c r="S10" s="23">
        <v>7.7</v>
      </c>
      <c r="T10" s="23">
        <v>6.9</v>
      </c>
      <c r="U10" s="75">
        <v>7</v>
      </c>
      <c r="V10" s="75">
        <v>7</v>
      </c>
      <c r="W10" s="24"/>
      <c r="X10" s="65">
        <f aca="true" t="shared" si="0" ref="X10:X21">(D10*3+E10*5+F10*6+G10*4+H10*4+I10*3+J10*4+K10*3+L10*5+M10*3+N10*5+O10*6+P10*4+Q10*4+R10*3+S10*4+T10*3+U10*3+V10*3)/75</f>
        <v>6.953333333333333</v>
      </c>
      <c r="Y10" s="25" t="s">
        <v>4</v>
      </c>
      <c r="Z10" s="57" t="s">
        <v>46</v>
      </c>
      <c r="AA10" s="3"/>
    </row>
    <row r="11" spans="1:27" ht="12.75">
      <c r="A11" s="26">
        <v>3</v>
      </c>
      <c r="B11" s="21" t="s">
        <v>21</v>
      </c>
      <c r="C11" s="22" t="s">
        <v>22</v>
      </c>
      <c r="D11" s="74">
        <v>6</v>
      </c>
      <c r="E11" s="75">
        <v>9</v>
      </c>
      <c r="F11" s="75">
        <v>7</v>
      </c>
      <c r="G11" s="75">
        <v>6.8</v>
      </c>
      <c r="H11" s="23">
        <v>8</v>
      </c>
      <c r="I11" s="23">
        <v>6.5</v>
      </c>
      <c r="J11" s="23">
        <v>8</v>
      </c>
      <c r="K11" s="23">
        <v>7</v>
      </c>
      <c r="L11" s="23">
        <v>7.5</v>
      </c>
      <c r="M11" s="74">
        <v>7.6</v>
      </c>
      <c r="N11" s="75">
        <v>6.8</v>
      </c>
      <c r="O11" s="75">
        <v>8</v>
      </c>
      <c r="P11" s="75">
        <v>5.3</v>
      </c>
      <c r="Q11" s="23">
        <v>6.6</v>
      </c>
      <c r="R11" s="23">
        <v>6</v>
      </c>
      <c r="S11" s="23">
        <v>6.7</v>
      </c>
      <c r="T11" s="23">
        <v>7</v>
      </c>
      <c r="U11" s="75">
        <v>7</v>
      </c>
      <c r="V11" s="75">
        <v>6</v>
      </c>
      <c r="W11" s="24"/>
      <c r="X11" s="65">
        <f t="shared" si="0"/>
        <v>7.085333333333333</v>
      </c>
      <c r="Y11" s="27" t="s">
        <v>48</v>
      </c>
      <c r="Z11" s="57" t="s">
        <v>46</v>
      </c>
      <c r="AA11" s="3"/>
    </row>
    <row r="12" spans="1:27" ht="12.75">
      <c r="A12" s="26">
        <v>4</v>
      </c>
      <c r="B12" s="21" t="s">
        <v>23</v>
      </c>
      <c r="C12" s="22" t="s">
        <v>9</v>
      </c>
      <c r="D12" s="74">
        <v>6.6</v>
      </c>
      <c r="E12" s="75">
        <v>6</v>
      </c>
      <c r="F12" s="75">
        <v>7.6</v>
      </c>
      <c r="G12" s="75">
        <v>6</v>
      </c>
      <c r="H12" s="23">
        <v>7</v>
      </c>
      <c r="I12" s="23">
        <v>6.7</v>
      </c>
      <c r="J12" s="23">
        <v>8.1</v>
      </c>
      <c r="K12" s="23">
        <v>7</v>
      </c>
      <c r="L12" s="23">
        <v>8</v>
      </c>
      <c r="M12" s="74">
        <v>7</v>
      </c>
      <c r="N12" s="75">
        <v>7.8</v>
      </c>
      <c r="O12" s="75">
        <v>8.3</v>
      </c>
      <c r="P12" s="75">
        <v>5.3</v>
      </c>
      <c r="Q12" s="23">
        <v>6.7</v>
      </c>
      <c r="R12" s="23">
        <v>6</v>
      </c>
      <c r="S12" s="23">
        <v>6.8</v>
      </c>
      <c r="T12" s="23">
        <v>6.6</v>
      </c>
      <c r="U12" s="75">
        <v>7.9</v>
      </c>
      <c r="V12" s="75">
        <v>7.7</v>
      </c>
      <c r="W12" s="24"/>
      <c r="X12" s="65">
        <f t="shared" si="0"/>
        <v>7.073333333333333</v>
      </c>
      <c r="Y12" s="25" t="s">
        <v>4</v>
      </c>
      <c r="Z12" s="57" t="s">
        <v>46</v>
      </c>
      <c r="AA12" s="3"/>
    </row>
    <row r="13" spans="1:27" ht="12.75">
      <c r="A13" s="20">
        <v>5</v>
      </c>
      <c r="B13" s="21" t="s">
        <v>8</v>
      </c>
      <c r="C13" s="22" t="s">
        <v>11</v>
      </c>
      <c r="D13" s="74">
        <v>7</v>
      </c>
      <c r="E13" s="75">
        <v>6.8</v>
      </c>
      <c r="F13" s="75">
        <v>7</v>
      </c>
      <c r="G13" s="75">
        <v>5.1</v>
      </c>
      <c r="H13" s="23">
        <v>6</v>
      </c>
      <c r="I13" s="23">
        <v>6.7</v>
      </c>
      <c r="J13" s="23">
        <v>7</v>
      </c>
      <c r="K13" s="23">
        <v>6</v>
      </c>
      <c r="L13" s="23">
        <v>7</v>
      </c>
      <c r="M13" s="74">
        <v>6.8</v>
      </c>
      <c r="N13" s="75">
        <v>6.7</v>
      </c>
      <c r="O13" s="76"/>
      <c r="P13" s="75">
        <v>5.3</v>
      </c>
      <c r="Q13" s="23">
        <v>7.9</v>
      </c>
      <c r="R13" s="23">
        <v>5.3</v>
      </c>
      <c r="S13" s="23">
        <v>5.7</v>
      </c>
      <c r="T13" s="23">
        <v>6.7</v>
      </c>
      <c r="U13" s="75">
        <v>7</v>
      </c>
      <c r="V13" s="75">
        <v>6</v>
      </c>
      <c r="W13" s="24"/>
      <c r="X13" s="65">
        <f t="shared" si="0"/>
        <v>5.96</v>
      </c>
      <c r="Y13" s="25" t="s">
        <v>4</v>
      </c>
      <c r="Z13" s="57" t="s">
        <v>15</v>
      </c>
      <c r="AA13" s="3"/>
    </row>
    <row r="14" spans="1:27" ht="12.75">
      <c r="A14" s="26">
        <v>6</v>
      </c>
      <c r="B14" s="21" t="s">
        <v>35</v>
      </c>
      <c r="C14" s="22" t="s">
        <v>36</v>
      </c>
      <c r="D14" s="74">
        <v>6.4</v>
      </c>
      <c r="E14" s="75">
        <v>6.5</v>
      </c>
      <c r="F14" s="75">
        <v>7</v>
      </c>
      <c r="G14" s="75">
        <v>5.5</v>
      </c>
      <c r="H14" s="23">
        <v>8</v>
      </c>
      <c r="I14" s="23">
        <v>6.8</v>
      </c>
      <c r="J14" s="23">
        <v>7.8</v>
      </c>
      <c r="K14" s="23">
        <v>7.1</v>
      </c>
      <c r="L14" s="23">
        <v>6</v>
      </c>
      <c r="M14" s="74">
        <v>8</v>
      </c>
      <c r="N14" s="75">
        <v>6.4</v>
      </c>
      <c r="O14" s="75">
        <v>6.5</v>
      </c>
      <c r="P14" s="75">
        <v>5</v>
      </c>
      <c r="Q14" s="23">
        <v>4.2</v>
      </c>
      <c r="R14" s="23">
        <v>5</v>
      </c>
      <c r="S14" s="23">
        <v>5.2</v>
      </c>
      <c r="T14" s="23">
        <v>5.4</v>
      </c>
      <c r="U14" s="75">
        <v>6</v>
      </c>
      <c r="V14" s="75">
        <v>5.7</v>
      </c>
      <c r="W14" s="24"/>
      <c r="X14" s="65">
        <f t="shared" si="0"/>
        <v>6.26</v>
      </c>
      <c r="Y14" s="25" t="s">
        <v>4</v>
      </c>
      <c r="Z14" s="56" t="s">
        <v>47</v>
      </c>
      <c r="AA14" s="3"/>
    </row>
    <row r="15" spans="1:27" ht="12.75">
      <c r="A15" s="26">
        <v>7</v>
      </c>
      <c r="B15" s="21" t="s">
        <v>7</v>
      </c>
      <c r="C15" s="22" t="s">
        <v>24</v>
      </c>
      <c r="D15" s="74">
        <v>7</v>
      </c>
      <c r="E15" s="75">
        <v>6.3</v>
      </c>
      <c r="F15" s="75">
        <v>6.6</v>
      </c>
      <c r="G15" s="75">
        <v>5</v>
      </c>
      <c r="H15" s="23">
        <v>6</v>
      </c>
      <c r="I15" s="23">
        <v>6.5</v>
      </c>
      <c r="J15" s="23">
        <v>7.6</v>
      </c>
      <c r="K15" s="23">
        <v>5</v>
      </c>
      <c r="L15" s="23">
        <v>7</v>
      </c>
      <c r="M15" s="74">
        <v>7</v>
      </c>
      <c r="N15" s="75">
        <v>6.4</v>
      </c>
      <c r="O15" s="75">
        <v>8</v>
      </c>
      <c r="P15" s="75">
        <v>5.8</v>
      </c>
      <c r="Q15" s="23">
        <v>5.5</v>
      </c>
      <c r="R15" s="23">
        <v>6.3</v>
      </c>
      <c r="S15" s="23">
        <v>6.7</v>
      </c>
      <c r="T15" s="23">
        <v>6</v>
      </c>
      <c r="U15" s="23">
        <v>7.9</v>
      </c>
      <c r="V15" s="23">
        <v>7.4</v>
      </c>
      <c r="W15" s="24"/>
      <c r="X15" s="65">
        <f t="shared" si="0"/>
        <v>6.557333333333332</v>
      </c>
      <c r="Y15" s="27" t="s">
        <v>4</v>
      </c>
      <c r="Z15" s="57" t="s">
        <v>46</v>
      </c>
      <c r="AA15" s="3"/>
    </row>
    <row r="16" spans="1:27" ht="12.75">
      <c r="A16" s="20">
        <v>8</v>
      </c>
      <c r="B16" s="21" t="s">
        <v>25</v>
      </c>
      <c r="C16" s="22" t="s">
        <v>26</v>
      </c>
      <c r="D16" s="74">
        <v>7</v>
      </c>
      <c r="E16" s="75">
        <v>7</v>
      </c>
      <c r="F16" s="75">
        <v>7.6</v>
      </c>
      <c r="G16" s="75">
        <v>5.9</v>
      </c>
      <c r="H16" s="23">
        <v>6</v>
      </c>
      <c r="I16" s="23">
        <v>7</v>
      </c>
      <c r="J16" s="23">
        <v>7.2</v>
      </c>
      <c r="K16" s="23">
        <v>6</v>
      </c>
      <c r="L16" s="23">
        <v>6.3</v>
      </c>
      <c r="M16" s="74">
        <v>7</v>
      </c>
      <c r="N16" s="75">
        <v>7.5</v>
      </c>
      <c r="O16" s="75">
        <v>6.8</v>
      </c>
      <c r="P16" s="75">
        <v>5.3</v>
      </c>
      <c r="Q16" s="23">
        <v>5.8</v>
      </c>
      <c r="R16" s="23">
        <v>5.3</v>
      </c>
      <c r="S16" s="23">
        <v>5.5</v>
      </c>
      <c r="T16" s="23">
        <v>5.9</v>
      </c>
      <c r="U16" s="75">
        <v>7</v>
      </c>
      <c r="V16" s="75">
        <v>6.4</v>
      </c>
      <c r="W16" s="24"/>
      <c r="X16" s="65">
        <f t="shared" si="0"/>
        <v>6.506666666666666</v>
      </c>
      <c r="Y16" s="25" t="s">
        <v>4</v>
      </c>
      <c r="Z16" s="57" t="s">
        <v>15</v>
      </c>
      <c r="AA16" s="3"/>
    </row>
    <row r="17" spans="1:27" ht="12.75">
      <c r="A17" s="26">
        <v>9</v>
      </c>
      <c r="B17" s="21" t="s">
        <v>27</v>
      </c>
      <c r="C17" s="22" t="s">
        <v>28</v>
      </c>
      <c r="D17" s="74">
        <v>7</v>
      </c>
      <c r="E17" s="75">
        <v>6.5</v>
      </c>
      <c r="F17" s="75">
        <v>7.4</v>
      </c>
      <c r="G17" s="75">
        <v>5.7</v>
      </c>
      <c r="H17" s="23">
        <v>7</v>
      </c>
      <c r="I17" s="23">
        <v>6.5</v>
      </c>
      <c r="J17" s="23">
        <v>7.5</v>
      </c>
      <c r="K17" s="23">
        <v>6</v>
      </c>
      <c r="L17" s="23">
        <v>6.4</v>
      </c>
      <c r="M17" s="74">
        <v>6.1</v>
      </c>
      <c r="N17" s="75">
        <v>7.5</v>
      </c>
      <c r="O17" s="75">
        <v>6.8</v>
      </c>
      <c r="P17" s="75">
        <v>5.3</v>
      </c>
      <c r="Q17" s="23">
        <v>6</v>
      </c>
      <c r="R17" s="23">
        <v>5</v>
      </c>
      <c r="S17" s="23">
        <v>5.7</v>
      </c>
      <c r="T17" s="23">
        <v>5.6</v>
      </c>
      <c r="U17" s="75">
        <v>6.9</v>
      </c>
      <c r="V17" s="75">
        <v>6.2</v>
      </c>
      <c r="W17" s="24"/>
      <c r="X17" s="65">
        <f t="shared" si="0"/>
        <v>6.452000000000001</v>
      </c>
      <c r="Y17" s="25" t="s">
        <v>4</v>
      </c>
      <c r="Z17" s="57" t="s">
        <v>15</v>
      </c>
      <c r="AA17" s="3"/>
    </row>
    <row r="18" spans="1:27" ht="12.75">
      <c r="A18" s="26">
        <v>10</v>
      </c>
      <c r="B18" s="21" t="s">
        <v>29</v>
      </c>
      <c r="C18" s="22" t="s">
        <v>30</v>
      </c>
      <c r="D18" s="74">
        <v>6.6</v>
      </c>
      <c r="E18" s="75">
        <v>6.5</v>
      </c>
      <c r="F18" s="75">
        <v>6.6</v>
      </c>
      <c r="G18" s="75">
        <v>5.5</v>
      </c>
      <c r="H18" s="23">
        <v>6</v>
      </c>
      <c r="I18" s="23">
        <v>7</v>
      </c>
      <c r="J18" s="23">
        <v>7.3</v>
      </c>
      <c r="K18" s="23">
        <v>6.5</v>
      </c>
      <c r="L18" s="23">
        <v>6.9</v>
      </c>
      <c r="M18" s="74">
        <v>6.5</v>
      </c>
      <c r="N18" s="75">
        <v>6.8</v>
      </c>
      <c r="O18" s="75">
        <v>7.7</v>
      </c>
      <c r="P18" s="75">
        <v>5.1</v>
      </c>
      <c r="Q18" s="23">
        <v>5.8</v>
      </c>
      <c r="R18" s="23">
        <v>5.3</v>
      </c>
      <c r="S18" s="23">
        <v>5.7</v>
      </c>
      <c r="T18" s="23">
        <v>5.3</v>
      </c>
      <c r="U18" s="75">
        <v>6.4</v>
      </c>
      <c r="V18" s="75">
        <v>6.8</v>
      </c>
      <c r="W18" s="24"/>
      <c r="X18" s="65">
        <f t="shared" si="0"/>
        <v>6.394666666666665</v>
      </c>
      <c r="Y18" s="25" t="s">
        <v>4</v>
      </c>
      <c r="Z18" s="57" t="s">
        <v>15</v>
      </c>
      <c r="AA18" s="3"/>
    </row>
    <row r="19" spans="1:27" ht="12.75">
      <c r="A19" s="20">
        <v>11</v>
      </c>
      <c r="B19" s="21" t="s">
        <v>31</v>
      </c>
      <c r="C19" s="22" t="s">
        <v>32</v>
      </c>
      <c r="D19" s="74">
        <v>2.5</v>
      </c>
      <c r="E19" s="75">
        <v>9</v>
      </c>
      <c r="F19" s="75">
        <v>7</v>
      </c>
      <c r="G19" s="75"/>
      <c r="H19" s="23"/>
      <c r="I19" s="23">
        <v>6.8</v>
      </c>
      <c r="J19" s="23">
        <v>3</v>
      </c>
      <c r="K19" s="23">
        <v>3</v>
      </c>
      <c r="L19" s="23"/>
      <c r="M19" s="74">
        <v>7.6</v>
      </c>
      <c r="N19" s="75">
        <v>8.11</v>
      </c>
      <c r="O19" s="75">
        <v>8.3</v>
      </c>
      <c r="P19" s="75">
        <v>5.5</v>
      </c>
      <c r="Q19" s="23">
        <v>6.5</v>
      </c>
      <c r="R19" s="23">
        <v>5</v>
      </c>
      <c r="S19" s="23">
        <v>6.4</v>
      </c>
      <c r="T19" s="23">
        <v>6.7</v>
      </c>
      <c r="U19" s="75">
        <v>6.5</v>
      </c>
      <c r="V19" s="75"/>
      <c r="W19" s="24"/>
      <c r="X19" s="65">
        <f t="shared" si="0"/>
        <v>5.030000000000001</v>
      </c>
      <c r="Y19" s="25" t="s">
        <v>10</v>
      </c>
      <c r="Z19" s="57" t="s">
        <v>46</v>
      </c>
      <c r="AA19" s="3"/>
    </row>
    <row r="20" spans="1:27" ht="12.75">
      <c r="A20" s="26">
        <v>12</v>
      </c>
      <c r="B20" s="28" t="s">
        <v>33</v>
      </c>
      <c r="C20" s="22" t="s">
        <v>34</v>
      </c>
      <c r="D20" s="74">
        <v>7</v>
      </c>
      <c r="E20" s="75">
        <v>6.8</v>
      </c>
      <c r="F20" s="75">
        <v>7</v>
      </c>
      <c r="G20" s="75">
        <v>6.8</v>
      </c>
      <c r="H20" s="23">
        <v>8</v>
      </c>
      <c r="I20" s="23">
        <v>6.8</v>
      </c>
      <c r="J20" s="23">
        <v>8.8</v>
      </c>
      <c r="K20" s="23">
        <v>7.9</v>
      </c>
      <c r="L20" s="23">
        <v>7.9</v>
      </c>
      <c r="M20" s="74">
        <v>8</v>
      </c>
      <c r="N20" s="75">
        <v>8.4</v>
      </c>
      <c r="O20" s="75">
        <v>8.2</v>
      </c>
      <c r="P20" s="75">
        <v>5</v>
      </c>
      <c r="Q20" s="23">
        <v>7.3</v>
      </c>
      <c r="R20" s="23">
        <v>5.8</v>
      </c>
      <c r="S20" s="23">
        <v>6.2</v>
      </c>
      <c r="T20" s="23">
        <v>6.8</v>
      </c>
      <c r="U20" s="75">
        <v>7</v>
      </c>
      <c r="V20" s="75">
        <v>7.5</v>
      </c>
      <c r="W20" s="24"/>
      <c r="X20" s="65">
        <f t="shared" si="0"/>
        <v>7.273333333333333</v>
      </c>
      <c r="Y20" s="27" t="s">
        <v>48</v>
      </c>
      <c r="Z20" s="57" t="s">
        <v>46</v>
      </c>
      <c r="AA20" s="3"/>
    </row>
    <row r="21" spans="1:27" ht="13.5" thickBot="1">
      <c r="A21" s="29">
        <v>13</v>
      </c>
      <c r="B21" s="30" t="s">
        <v>37</v>
      </c>
      <c r="C21" s="31" t="s">
        <v>38</v>
      </c>
      <c r="D21" s="77">
        <v>2.8</v>
      </c>
      <c r="E21" s="78">
        <v>6.5</v>
      </c>
      <c r="F21" s="78">
        <v>6.4</v>
      </c>
      <c r="G21" s="78">
        <v>6.5</v>
      </c>
      <c r="H21" s="79">
        <v>8</v>
      </c>
      <c r="I21" s="79">
        <v>7</v>
      </c>
      <c r="J21" s="79">
        <v>8</v>
      </c>
      <c r="K21" s="79">
        <v>8</v>
      </c>
      <c r="L21" s="79">
        <v>6.9</v>
      </c>
      <c r="M21" s="77">
        <v>7.3</v>
      </c>
      <c r="N21" s="78">
        <v>6.4</v>
      </c>
      <c r="O21" s="78">
        <v>7</v>
      </c>
      <c r="P21" s="78">
        <v>5.5</v>
      </c>
      <c r="Q21" s="79">
        <v>6.6</v>
      </c>
      <c r="R21" s="79">
        <v>6.3</v>
      </c>
      <c r="S21" s="79">
        <v>6.8</v>
      </c>
      <c r="T21" s="79">
        <v>6.6</v>
      </c>
      <c r="U21" s="78">
        <v>6.9</v>
      </c>
      <c r="V21" s="78">
        <v>6.4</v>
      </c>
      <c r="W21" s="32"/>
      <c r="X21" s="66">
        <f t="shared" si="0"/>
        <v>6.651999999999999</v>
      </c>
      <c r="Y21" s="33" t="s">
        <v>4</v>
      </c>
      <c r="Z21" s="58" t="s">
        <v>15</v>
      </c>
      <c r="AA21" s="3"/>
    </row>
    <row r="22" spans="1:27" ht="13.5" thickTop="1">
      <c r="A22" s="518" t="s">
        <v>12</v>
      </c>
      <c r="B22" s="518"/>
      <c r="C22" s="518"/>
      <c r="D22" s="35"/>
      <c r="E22" s="36"/>
      <c r="F22" s="519" t="s">
        <v>13</v>
      </c>
      <c r="G22" s="519"/>
      <c r="H22" s="519"/>
      <c r="I22" s="519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6"/>
      <c r="X22" s="36"/>
      <c r="Y22" s="38"/>
      <c r="Z22" s="38"/>
      <c r="AA22" s="39"/>
    </row>
    <row r="23" spans="1:27" ht="13.5">
      <c r="A23" s="41"/>
      <c r="B23" s="42" t="s">
        <v>6</v>
      </c>
      <c r="C23" s="34">
        <v>0</v>
      </c>
      <c r="D23" s="520">
        <v>0</v>
      </c>
      <c r="E23" s="520"/>
      <c r="F23" s="43" t="s">
        <v>5</v>
      </c>
      <c r="G23" s="43"/>
      <c r="H23" s="44">
        <v>0</v>
      </c>
      <c r="I23" s="520">
        <v>0</v>
      </c>
      <c r="J23" s="520"/>
      <c r="K23" s="45"/>
      <c r="L23" s="45"/>
      <c r="M23" s="45"/>
      <c r="N23" s="45"/>
      <c r="O23" s="45" t="s">
        <v>62</v>
      </c>
      <c r="P23" s="45"/>
      <c r="Q23" s="45"/>
      <c r="R23" s="45"/>
      <c r="S23" s="45"/>
      <c r="T23" s="517" t="s">
        <v>63</v>
      </c>
      <c r="U23" s="517"/>
      <c r="V23" s="517"/>
      <c r="W23" s="517"/>
      <c r="X23" s="517"/>
      <c r="Y23" s="517"/>
      <c r="Z23" s="517"/>
      <c r="AA23" s="517"/>
    </row>
    <row r="24" spans="1:27" ht="12.75">
      <c r="A24" s="46"/>
      <c r="B24" s="47" t="s">
        <v>10</v>
      </c>
      <c r="C24" s="48">
        <v>1</v>
      </c>
      <c r="D24" s="521">
        <v>0.066</v>
      </c>
      <c r="E24" s="521"/>
      <c r="F24" s="528" t="s">
        <v>4</v>
      </c>
      <c r="G24" s="528"/>
      <c r="H24" s="49">
        <v>4</v>
      </c>
      <c r="I24" s="521">
        <v>0.267</v>
      </c>
      <c r="J24" s="521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51"/>
      <c r="AA24" s="46"/>
    </row>
    <row r="25" spans="1:27" ht="12.75">
      <c r="A25" s="46"/>
      <c r="B25" s="47" t="s">
        <v>14</v>
      </c>
      <c r="C25" s="48">
        <v>7</v>
      </c>
      <c r="D25" s="521">
        <v>0.467</v>
      </c>
      <c r="E25" s="521"/>
      <c r="F25" s="528" t="s">
        <v>10</v>
      </c>
      <c r="G25" s="528"/>
      <c r="H25" s="49">
        <v>4</v>
      </c>
      <c r="I25" s="521">
        <v>0.267</v>
      </c>
      <c r="J25" s="521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1"/>
      <c r="Z25" s="51"/>
      <c r="AA25" s="46"/>
    </row>
    <row r="26" spans="1:27" ht="12.75">
      <c r="A26" s="46"/>
      <c r="B26" s="52" t="s">
        <v>15</v>
      </c>
      <c r="C26" s="51">
        <v>4</v>
      </c>
      <c r="D26" s="521">
        <v>0.267</v>
      </c>
      <c r="E26" s="521"/>
      <c r="F26" s="523" t="s">
        <v>14</v>
      </c>
      <c r="G26" s="523"/>
      <c r="H26" s="53">
        <v>3</v>
      </c>
      <c r="I26" s="525">
        <v>0.2</v>
      </c>
      <c r="J26" s="525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0"/>
      <c r="X26" s="40"/>
      <c r="Y26" s="46"/>
      <c r="Z26" s="51"/>
      <c r="AA26" s="40"/>
    </row>
    <row r="27" spans="1:27" ht="12.75">
      <c r="A27" s="46"/>
      <c r="B27" s="46" t="s">
        <v>16</v>
      </c>
      <c r="C27" s="51">
        <v>3</v>
      </c>
      <c r="D27" s="522">
        <v>0.2</v>
      </c>
      <c r="E27" s="522"/>
      <c r="F27" s="523" t="s">
        <v>15</v>
      </c>
      <c r="G27" s="523"/>
      <c r="H27" s="53">
        <v>1</v>
      </c>
      <c r="I27" s="524">
        <v>0.066</v>
      </c>
      <c r="J27" s="524"/>
      <c r="K27" s="46"/>
      <c r="L27" s="46"/>
      <c r="M27" s="508" t="s">
        <v>67</v>
      </c>
      <c r="N27" s="508"/>
      <c r="O27" s="508"/>
      <c r="P27" s="508"/>
      <c r="Q27" s="508"/>
      <c r="R27" s="508"/>
      <c r="S27" s="508"/>
      <c r="T27" s="508" t="s">
        <v>61</v>
      </c>
      <c r="U27" s="508"/>
      <c r="V27" s="508"/>
      <c r="W27" s="508"/>
      <c r="X27" s="508"/>
      <c r="Y27" s="508"/>
      <c r="Z27" s="508"/>
      <c r="AA27" s="508"/>
    </row>
    <row r="28" spans="1:27" ht="12.75">
      <c r="A28" s="46"/>
      <c r="B28" s="40"/>
      <c r="C28" s="40"/>
      <c r="D28" s="40"/>
      <c r="E28" s="40"/>
      <c r="F28" s="55" t="s">
        <v>47</v>
      </c>
      <c r="G28" s="40"/>
      <c r="H28" s="40">
        <v>3</v>
      </c>
      <c r="I28" s="525">
        <v>0.2</v>
      </c>
      <c r="J28" s="525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6"/>
      <c r="X28" s="46"/>
      <c r="Y28" s="54"/>
      <c r="Z28" s="40"/>
      <c r="AA28" s="40"/>
    </row>
    <row r="35" spans="14:21" ht="12.75">
      <c r="N35" s="71"/>
      <c r="O35" s="71"/>
      <c r="P35" s="71"/>
      <c r="Q35" s="71"/>
      <c r="R35" s="71"/>
      <c r="S35" s="71"/>
      <c r="T35" s="71"/>
      <c r="U35" s="71"/>
    </row>
    <row r="36" spans="14:21" ht="12.75">
      <c r="N36" s="71"/>
      <c r="O36" s="72"/>
      <c r="P36" s="71"/>
      <c r="Q36" s="71"/>
      <c r="R36" s="71"/>
      <c r="S36" s="71"/>
      <c r="T36" s="71"/>
      <c r="U36" s="71"/>
    </row>
    <row r="37" spans="14:21" ht="12.75">
      <c r="N37" s="71"/>
      <c r="O37" s="71"/>
      <c r="P37" s="71"/>
      <c r="Q37" s="71"/>
      <c r="R37" s="71"/>
      <c r="S37" s="71"/>
      <c r="T37" s="71"/>
      <c r="U37" s="71"/>
    </row>
    <row r="38" spans="14:21" ht="12.75">
      <c r="N38" s="71"/>
      <c r="O38" s="71"/>
      <c r="P38" s="71"/>
      <c r="Q38" s="71"/>
      <c r="R38" s="71"/>
      <c r="S38" s="71"/>
      <c r="T38" s="71"/>
      <c r="U38" s="71"/>
    </row>
  </sheetData>
  <sheetProtection/>
  <mergeCells count="49">
    <mergeCell ref="K4:S4"/>
    <mergeCell ref="A3:AA3"/>
    <mergeCell ref="A5:A8"/>
    <mergeCell ref="B5:C5"/>
    <mergeCell ref="D5:W5"/>
    <mergeCell ref="V6:V7"/>
    <mergeCell ref="E6:E7"/>
    <mergeCell ref="B8:C8"/>
    <mergeCell ref="P6:P7"/>
    <mergeCell ref="Q6:Q7"/>
    <mergeCell ref="X5:X7"/>
    <mergeCell ref="I23:J23"/>
    <mergeCell ref="D6:D7"/>
    <mergeCell ref="J6:J7"/>
    <mergeCell ref="L6:L7"/>
    <mergeCell ref="K6:K7"/>
    <mergeCell ref="M6:M7"/>
    <mergeCell ref="N6:N7"/>
    <mergeCell ref="O6:O7"/>
    <mergeCell ref="I28:J28"/>
    <mergeCell ref="I6:I7"/>
    <mergeCell ref="H6:H7"/>
    <mergeCell ref="F26:G26"/>
    <mergeCell ref="F25:G25"/>
    <mergeCell ref="I25:J25"/>
    <mergeCell ref="F24:G24"/>
    <mergeCell ref="I24:J24"/>
    <mergeCell ref="F6:F7"/>
    <mergeCell ref="G6:G7"/>
    <mergeCell ref="A22:C22"/>
    <mergeCell ref="F22:I22"/>
    <mergeCell ref="D23:E23"/>
    <mergeCell ref="D24:E24"/>
    <mergeCell ref="D27:E27"/>
    <mergeCell ref="F27:G27"/>
    <mergeCell ref="I27:J27"/>
    <mergeCell ref="D25:E25"/>
    <mergeCell ref="D26:E26"/>
    <mergeCell ref="I26:J26"/>
    <mergeCell ref="M27:S27"/>
    <mergeCell ref="R6:R7"/>
    <mergeCell ref="S6:S7"/>
    <mergeCell ref="T6:T7"/>
    <mergeCell ref="T27:AA27"/>
    <mergeCell ref="U6:U7"/>
    <mergeCell ref="W6:W7"/>
    <mergeCell ref="Y5:Y7"/>
    <mergeCell ref="Z5:Z7"/>
    <mergeCell ref="T23:AA23"/>
  </mergeCells>
  <printOptions/>
  <pageMargins left="0.31" right="0.21" top="0.7" bottom="1" header="0.4" footer="0.5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Mobile:0979.822.550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Mr:Le Minh Khai</dc:creator>
  <cp:keywords/>
  <dc:description/>
  <cp:lastModifiedBy>phutt</cp:lastModifiedBy>
  <cp:lastPrinted>2010-07-03T09:02:52Z</cp:lastPrinted>
  <dcterms:created xsi:type="dcterms:W3CDTF">2010-02-24T11:17:19Z</dcterms:created>
  <dcterms:modified xsi:type="dcterms:W3CDTF">2010-07-20T16:17:03Z</dcterms:modified>
  <cp:category/>
  <cp:version/>
  <cp:contentType/>
  <cp:contentStatus/>
</cp:coreProperties>
</file>